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incoln.univ.albany.edu\aa\University Faculty Senate\2018-19 Membership Lists\"/>
    </mc:Choice>
  </mc:AlternateContent>
  <bookViews>
    <workbookView xWindow="0" yWindow="0" windowWidth="18495" windowHeight="7905"/>
  </bookViews>
  <sheets>
    <sheet name="Apportionment 2019 2020" sheetId="8" r:id="rId1"/>
    <sheet name="Revised College Count 2019" sheetId="7" r:id="rId2"/>
    <sheet name="Voting Fac by Dept 2 25 2019" sheetId="9" r:id="rId3"/>
    <sheet name="Revised College Count" sheetId="6" r:id="rId4"/>
    <sheet name="Apportionment Formula" sheetId="2" r:id="rId5"/>
    <sheet name="Colleges and Schools 2017" sheetId="4" r:id="rId6"/>
    <sheet name="Voting Faculy School 2016" sheetId="5" r:id="rId7"/>
  </sheets>
  <definedNames>
    <definedName name="__Anonymous_Sheet_DB__1" localSheetId="0">'Apportionment 2019 2020'!$A$17</definedName>
    <definedName name="__Anonymous_Sheet_DB__1">'Apportionment Formula'!$A$17</definedName>
    <definedName name="__xlnm._FilterDatabase">"$#REF!.$A$1:$'sheet1 1'.$F$231"</definedName>
    <definedName name="_xlnm._FilterDatabase" localSheetId="5" hidden="1">'Colleges and Schools 2017'!$A$1:$E$265</definedName>
    <definedName name="_xlnm._FilterDatabase" localSheetId="2" hidden="1">'Voting Fac by Dept 2 25 2019'!$A$1:$F$273</definedName>
    <definedName name="_xlnm._FilterDatabase" localSheetId="6" hidden="1">'Voting Faculy School 2016'!$A$1:$F$247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6" l="1"/>
  <c r="D272" i="9"/>
  <c r="D13" i="8"/>
  <c r="E7" i="8" s="1"/>
  <c r="F7" i="8" s="1"/>
  <c r="B13" i="8"/>
  <c r="C6" i="8" s="1"/>
  <c r="G11" i="7"/>
  <c r="G10" i="7"/>
  <c r="G9" i="7"/>
  <c r="G8" i="7"/>
  <c r="G7" i="7"/>
  <c r="G6" i="7"/>
  <c r="G5" i="7"/>
  <c r="G4" i="7"/>
  <c r="G3" i="7"/>
  <c r="G2" i="7"/>
  <c r="C5" i="8" l="1"/>
  <c r="C4" i="8"/>
  <c r="C8" i="8"/>
  <c r="C10" i="8"/>
  <c r="C2" i="8"/>
  <c r="C11" i="8"/>
  <c r="C7" i="8"/>
  <c r="C9" i="8"/>
  <c r="C3" i="8"/>
  <c r="E6" i="8"/>
  <c r="F6" i="8" s="1"/>
  <c r="E10" i="8"/>
  <c r="F10" i="8" s="1"/>
  <c r="G10" i="8" s="1"/>
  <c r="H10" i="8" s="1"/>
  <c r="E9" i="8"/>
  <c r="F9" i="8" s="1"/>
  <c r="G9" i="8" s="1"/>
  <c r="H9" i="8" s="1"/>
  <c r="E4" i="8"/>
  <c r="F4" i="8" s="1"/>
  <c r="I4" i="8" s="1"/>
  <c r="E5" i="8"/>
  <c r="F5" i="8" s="1"/>
  <c r="E11" i="8"/>
  <c r="F11" i="8" s="1"/>
  <c r="I11" i="8" s="1"/>
  <c r="E8" i="8"/>
  <c r="F8" i="8" s="1"/>
  <c r="G8" i="8" s="1"/>
  <c r="H8" i="8" s="1"/>
  <c r="E2" i="8"/>
  <c r="F2" i="8" s="1"/>
  <c r="G2" i="8" s="1"/>
  <c r="H2" i="8" s="1"/>
  <c r="E3" i="8"/>
  <c r="F3" i="8" s="1"/>
  <c r="G3" i="8" s="1"/>
  <c r="H3" i="8" s="1"/>
  <c r="G7" i="8"/>
  <c r="H7" i="8" s="1"/>
  <c r="I7" i="8"/>
  <c r="G6" i="8"/>
  <c r="H6" i="8" s="1"/>
  <c r="I6" i="8"/>
  <c r="G11" i="6"/>
  <c r="G10" i="6"/>
  <c r="G9" i="6"/>
  <c r="G8" i="6"/>
  <c r="G7" i="6"/>
  <c r="G6" i="6"/>
  <c r="G5" i="6"/>
  <c r="G4" i="6"/>
  <c r="G3" i="6"/>
  <c r="G2" i="6"/>
  <c r="C13" i="8" l="1"/>
  <c r="I8" i="8"/>
  <c r="G4" i="8"/>
  <c r="H4" i="8" s="1"/>
  <c r="I9" i="8"/>
  <c r="J9" i="8" s="1"/>
  <c r="K9" i="8" s="1"/>
  <c r="I10" i="8"/>
  <c r="J10" i="8" s="1"/>
  <c r="K10" i="8" s="1"/>
  <c r="G11" i="8"/>
  <c r="H11" i="8" s="1"/>
  <c r="I3" i="8"/>
  <c r="J3" i="8" s="1"/>
  <c r="K3" i="8" s="1"/>
  <c r="I2" i="8"/>
  <c r="J2" i="8" s="1"/>
  <c r="K2" i="8" s="1"/>
  <c r="E13" i="8"/>
  <c r="J4" i="8"/>
  <c r="K4" i="8" s="1"/>
  <c r="J7" i="8"/>
  <c r="K7" i="8" s="1"/>
  <c r="G5" i="8"/>
  <c r="I5" i="8"/>
  <c r="F13" i="8"/>
  <c r="J6" i="8"/>
  <c r="K6" i="8" s="1"/>
  <c r="J11" i="8"/>
  <c r="K11" i="8" s="1"/>
  <c r="J8" i="8"/>
  <c r="K8" i="8" s="1"/>
  <c r="D13" i="2"/>
  <c r="E4" i="2" s="1"/>
  <c r="F4" i="2" s="1"/>
  <c r="E7" i="2"/>
  <c r="F7" i="2" s="1"/>
  <c r="E9" i="2"/>
  <c r="F9" i="2" s="1"/>
  <c r="D266" i="4"/>
  <c r="B13" i="2"/>
  <c r="C5" i="2" s="1"/>
  <c r="C7" i="2"/>
  <c r="C3" i="2"/>
  <c r="C10" i="2"/>
  <c r="C4" i="2"/>
  <c r="C8" i="2"/>
  <c r="I13" i="8" l="1"/>
  <c r="E16" i="8" s="1"/>
  <c r="E17" i="8" s="1"/>
  <c r="J5" i="8"/>
  <c r="K5" i="8" s="1"/>
  <c r="L5" i="8" s="1"/>
  <c r="G13" i="8"/>
  <c r="H5" i="8"/>
  <c r="H13" i="8" s="1"/>
  <c r="E5" i="2"/>
  <c r="F5" i="2" s="1"/>
  <c r="C11" i="2"/>
  <c r="C9" i="2"/>
  <c r="C6" i="2"/>
  <c r="C2" i="2"/>
  <c r="E11" i="2"/>
  <c r="F11" i="2" s="1"/>
  <c r="E3" i="2"/>
  <c r="F3" i="2" s="1"/>
  <c r="I7" i="2"/>
  <c r="G7" i="2"/>
  <c r="H7" i="2" s="1"/>
  <c r="G5" i="2"/>
  <c r="H5" i="2" s="1"/>
  <c r="I5" i="2"/>
  <c r="I11" i="2"/>
  <c r="G11" i="2"/>
  <c r="H11" i="2" s="1"/>
  <c r="I3" i="2"/>
  <c r="G3" i="2"/>
  <c r="H3" i="2" s="1"/>
  <c r="G9" i="2"/>
  <c r="H9" i="2" s="1"/>
  <c r="I9" i="2"/>
  <c r="I4" i="2"/>
  <c r="G4" i="2"/>
  <c r="H4" i="2" s="1"/>
  <c r="E10" i="2"/>
  <c r="F10" i="2" s="1"/>
  <c r="E6" i="2"/>
  <c r="F6" i="2" s="1"/>
  <c r="E2" i="2"/>
  <c r="E8" i="2"/>
  <c r="F8" i="2" s="1"/>
  <c r="L6" i="8" l="1"/>
  <c r="M6" i="8" s="1"/>
  <c r="N6" i="8" s="1"/>
  <c r="L3" i="8"/>
  <c r="M3" i="8" s="1"/>
  <c r="N3" i="8" s="1"/>
  <c r="L2" i="8"/>
  <c r="M2" i="8" s="1"/>
  <c r="N2" i="8" s="1"/>
  <c r="L10" i="8"/>
  <c r="M10" i="8" s="1"/>
  <c r="N10" i="8" s="1"/>
  <c r="L7" i="8"/>
  <c r="M7" i="8" s="1"/>
  <c r="N7" i="8" s="1"/>
  <c r="O10" i="8" s="1"/>
  <c r="L4" i="8"/>
  <c r="M4" i="8" s="1"/>
  <c r="N4" i="8" s="1"/>
  <c r="O7" i="8" s="1"/>
  <c r="M5" i="8"/>
  <c r="N5" i="8" s="1"/>
  <c r="L11" i="8"/>
  <c r="M11" i="8" s="1"/>
  <c r="N11" i="8" s="1"/>
  <c r="L9" i="8"/>
  <c r="M9" i="8" s="1"/>
  <c r="N9" i="8" s="1"/>
  <c r="L8" i="8"/>
  <c r="M8" i="8" s="1"/>
  <c r="N8" i="8" s="1"/>
  <c r="O5" i="8" s="1"/>
  <c r="C13" i="2"/>
  <c r="I8" i="2"/>
  <c r="G8" i="2"/>
  <c r="H8" i="2" s="1"/>
  <c r="J5" i="2"/>
  <c r="K5" i="2" s="1"/>
  <c r="E13" i="2"/>
  <c r="F2" i="2"/>
  <c r="J4" i="2"/>
  <c r="K4" i="2" s="1"/>
  <c r="J3" i="2"/>
  <c r="K3" i="2" s="1"/>
  <c r="G6" i="2"/>
  <c r="H6" i="2" s="1"/>
  <c r="I6" i="2"/>
  <c r="J9" i="2"/>
  <c r="K9" i="2" s="1"/>
  <c r="G10" i="2"/>
  <c r="H10" i="2" s="1"/>
  <c r="I10" i="2"/>
  <c r="J11" i="2"/>
  <c r="K11" i="2" s="1"/>
  <c r="J7" i="2"/>
  <c r="K7" i="2" s="1"/>
  <c r="O8" i="8" l="1"/>
  <c r="O4" i="8"/>
  <c r="O9" i="8"/>
  <c r="O3" i="8"/>
  <c r="O11" i="8"/>
  <c r="O6" i="8"/>
  <c r="O2" i="8"/>
  <c r="N13" i="8"/>
  <c r="J10" i="2"/>
  <c r="K10" i="2" s="1"/>
  <c r="J6" i="2"/>
  <c r="K6" i="2" s="1"/>
  <c r="G2" i="2"/>
  <c r="I2" i="2"/>
  <c r="F13" i="2"/>
  <c r="J8" i="2"/>
  <c r="K8" i="2" s="1"/>
  <c r="H2" i="2" l="1"/>
  <c r="H13" i="2" s="1"/>
  <c r="G13" i="2"/>
  <c r="L6" i="2"/>
  <c r="M6" i="2" s="1"/>
  <c r="N6" i="2" s="1"/>
  <c r="O6" i="2" s="1"/>
  <c r="J2" i="2"/>
  <c r="K2" i="2" s="1"/>
  <c r="L8" i="2" s="1"/>
  <c r="M8" i="2" s="1"/>
  <c r="N8" i="2" s="1"/>
  <c r="O8" i="2" s="1"/>
  <c r="I13" i="2"/>
  <c r="E16" i="2" s="1"/>
  <c r="E17" i="2" s="1"/>
  <c r="L10" i="2"/>
  <c r="M10" i="2" s="1"/>
  <c r="N10" i="2" s="1"/>
  <c r="O10" i="2" s="1"/>
  <c r="L2" i="2" l="1"/>
  <c r="M2" i="2" s="1"/>
  <c r="N2" i="2" s="1"/>
  <c r="L4" i="2"/>
  <c r="M4" i="2" s="1"/>
  <c r="N4" i="2" s="1"/>
  <c r="O4" i="2" s="1"/>
  <c r="L3" i="2"/>
  <c r="M3" i="2" s="1"/>
  <c r="N3" i="2" s="1"/>
  <c r="O3" i="2" s="1"/>
  <c r="O13" i="2" s="1"/>
  <c r="L7" i="2"/>
  <c r="M7" i="2" s="1"/>
  <c r="N7" i="2" s="1"/>
  <c r="O7" i="2" s="1"/>
  <c r="L9" i="2"/>
  <c r="M9" i="2" s="1"/>
  <c r="N9" i="2" s="1"/>
  <c r="O9" i="2" s="1"/>
  <c r="L5" i="2"/>
  <c r="M5" i="2" s="1"/>
  <c r="N5" i="2" s="1"/>
  <c r="O5" i="2" s="1"/>
  <c r="L11" i="2"/>
  <c r="M11" i="2" s="1"/>
  <c r="N11" i="2" s="1"/>
  <c r="O11" i="2" s="1"/>
  <c r="O2" i="2" l="1"/>
  <c r="N13" i="2"/>
</calcChain>
</file>

<file path=xl/sharedStrings.xml><?xml version="1.0" encoding="utf-8"?>
<sst xmlns="http://schemas.openxmlformats.org/spreadsheetml/2006/main" count="3641" uniqueCount="562">
  <si>
    <t>Organization</t>
  </si>
  <si>
    <t>VPAREA</t>
  </si>
  <si>
    <t>01003</t>
  </si>
  <si>
    <t>Institutional Research</t>
  </si>
  <si>
    <t>ACAD ADMIN</t>
  </si>
  <si>
    <t>ACAD AFFRS</t>
  </si>
  <si>
    <t>02001</t>
  </si>
  <si>
    <t>02002</t>
  </si>
  <si>
    <t>Admissions</t>
  </si>
  <si>
    <t>02003</t>
  </si>
  <si>
    <t>Graduate Admissions</t>
  </si>
  <si>
    <t>02004</t>
  </si>
  <si>
    <t>02005</t>
  </si>
  <si>
    <t>02008</t>
  </si>
  <si>
    <t>02009</t>
  </si>
  <si>
    <t>Educational Opportunity Prgrm</t>
  </si>
  <si>
    <t>02010</t>
  </si>
  <si>
    <t>02011</t>
  </si>
  <si>
    <t>02012</t>
  </si>
  <si>
    <t>NYS Writers Institute</t>
  </si>
  <si>
    <t>02013</t>
  </si>
  <si>
    <t>Registrar's Office</t>
  </si>
  <si>
    <t>02014</t>
  </si>
  <si>
    <t>University Libraries</t>
  </si>
  <si>
    <t>02019</t>
  </si>
  <si>
    <t>Graduate Studies</t>
  </si>
  <si>
    <t>02020</t>
  </si>
  <si>
    <t>02021</t>
  </si>
  <si>
    <t>Student Service Center</t>
  </si>
  <si>
    <t>02156</t>
  </si>
  <si>
    <t>Art Museum</t>
  </si>
  <si>
    <t>03010</t>
  </si>
  <si>
    <t>Billing &amp; Account Maintenance</t>
  </si>
  <si>
    <t>03011</t>
  </si>
  <si>
    <t>Bursar</t>
  </si>
  <si>
    <t>05005</t>
  </si>
  <si>
    <t>Financial Aid</t>
  </si>
  <si>
    <t>02101</t>
  </si>
  <si>
    <t>ARTS&amp;SCIEN</t>
  </si>
  <si>
    <t>02102</t>
  </si>
  <si>
    <t>Africana Studies</t>
  </si>
  <si>
    <t>02103</t>
  </si>
  <si>
    <t>Anthropology</t>
  </si>
  <si>
    <t>02104</t>
  </si>
  <si>
    <t>02106</t>
  </si>
  <si>
    <t>Biology</t>
  </si>
  <si>
    <t>02107</t>
  </si>
  <si>
    <t>Chemistry</t>
  </si>
  <si>
    <t>02109</t>
  </si>
  <si>
    <t>Communication</t>
  </si>
  <si>
    <t>02112</t>
  </si>
  <si>
    <t>02113</t>
  </si>
  <si>
    <t>East Asian Studies</t>
  </si>
  <si>
    <t>02114</t>
  </si>
  <si>
    <t>Economics</t>
  </si>
  <si>
    <t>02115</t>
  </si>
  <si>
    <t>English</t>
  </si>
  <si>
    <t>02116</t>
  </si>
  <si>
    <t>Geography &amp; Planning</t>
  </si>
  <si>
    <t>02117</t>
  </si>
  <si>
    <t>History</t>
  </si>
  <si>
    <t>02122</t>
  </si>
  <si>
    <t>Languages, Lits. &amp; Cultures</t>
  </si>
  <si>
    <t>02123</t>
  </si>
  <si>
    <t>02125</t>
  </si>
  <si>
    <t>Mathematics and Statistics</t>
  </si>
  <si>
    <t>02126</t>
  </si>
  <si>
    <t>02128</t>
  </si>
  <si>
    <t>Philosophy</t>
  </si>
  <si>
    <t>02129</t>
  </si>
  <si>
    <t>Physics</t>
  </si>
  <si>
    <t>02131</t>
  </si>
  <si>
    <t>Psychology</t>
  </si>
  <si>
    <t>02132</t>
  </si>
  <si>
    <t>Sociology</t>
  </si>
  <si>
    <t>02134</t>
  </si>
  <si>
    <t>02135</t>
  </si>
  <si>
    <t>University in the High School</t>
  </si>
  <si>
    <t>02136</t>
  </si>
  <si>
    <t>CAS Computing Services</t>
  </si>
  <si>
    <t>02137</t>
  </si>
  <si>
    <t>CAS Technical Services</t>
  </si>
  <si>
    <t>02151</t>
  </si>
  <si>
    <t>Lewis Mumford Center</t>
  </si>
  <si>
    <t>02159</t>
  </si>
  <si>
    <t>Performing Arts Center</t>
  </si>
  <si>
    <t>02160</t>
  </si>
  <si>
    <t>Psychological Services Center</t>
  </si>
  <si>
    <t>02166</t>
  </si>
  <si>
    <t>02201</t>
  </si>
  <si>
    <t>BUSINESS</t>
  </si>
  <si>
    <t>02202</t>
  </si>
  <si>
    <t>Accounting and Law</t>
  </si>
  <si>
    <t>02204</t>
  </si>
  <si>
    <t>Finance</t>
  </si>
  <si>
    <t>02205</t>
  </si>
  <si>
    <t>Management</t>
  </si>
  <si>
    <t>02206</t>
  </si>
  <si>
    <t>Marketing</t>
  </si>
  <si>
    <t>02207</t>
  </si>
  <si>
    <t>02209</t>
  </si>
  <si>
    <t>02505</t>
  </si>
  <si>
    <t>School of Criminal Justice</t>
  </si>
  <si>
    <t>CRIM JUST</t>
  </si>
  <si>
    <t>02506</t>
  </si>
  <si>
    <t>Hindelang Center</t>
  </si>
  <si>
    <t>02301</t>
  </si>
  <si>
    <t>EDUCATION</t>
  </si>
  <si>
    <t>02303</t>
  </si>
  <si>
    <t>Educational Admin. &amp; Policy St</t>
  </si>
  <si>
    <t>02304</t>
  </si>
  <si>
    <t>Educational Theory &amp; Practice</t>
  </si>
  <si>
    <t>02305</t>
  </si>
  <si>
    <t>02306</t>
  </si>
  <si>
    <t>Counseling Psychology</t>
  </si>
  <si>
    <t>02307</t>
  </si>
  <si>
    <t>02308</t>
  </si>
  <si>
    <t>School Psychology Program</t>
  </si>
  <si>
    <t>02309</t>
  </si>
  <si>
    <t>02510</t>
  </si>
  <si>
    <t>GSPA</t>
  </si>
  <si>
    <t>02511</t>
  </si>
  <si>
    <t>Political Science</t>
  </si>
  <si>
    <t>02512</t>
  </si>
  <si>
    <t>Public Administration &amp; Policy</t>
  </si>
  <si>
    <t>02514</t>
  </si>
  <si>
    <t>Center for Policy Research</t>
  </si>
  <si>
    <t>02515</t>
  </si>
  <si>
    <t>02516</t>
  </si>
  <si>
    <t>04019</t>
  </si>
  <si>
    <t>Natl Cntr-Scrty &amp; Preparedness</t>
  </si>
  <si>
    <t>09013</t>
  </si>
  <si>
    <t>Center for International Devel</t>
  </si>
  <si>
    <t>02110</t>
  </si>
  <si>
    <t>Computer Science</t>
  </si>
  <si>
    <t>INFO SCI&amp;P</t>
  </si>
  <si>
    <t>02508</t>
  </si>
  <si>
    <t>02521</t>
  </si>
  <si>
    <t>Information Studies</t>
  </si>
  <si>
    <t>02522</t>
  </si>
  <si>
    <t>Informatics</t>
  </si>
  <si>
    <t>02401</t>
  </si>
  <si>
    <t>PUB HEALTH</t>
  </si>
  <si>
    <t>02402</t>
  </si>
  <si>
    <t>Biomedical Science</t>
  </si>
  <si>
    <t>02403</t>
  </si>
  <si>
    <t>Epidemiology &amp; Biostatistics</t>
  </si>
  <si>
    <t>02404</t>
  </si>
  <si>
    <t>Environmental Health Sciences</t>
  </si>
  <si>
    <t>02406</t>
  </si>
  <si>
    <t>Health Policy</t>
  </si>
  <si>
    <t>02407</t>
  </si>
  <si>
    <t>02517</t>
  </si>
  <si>
    <t>School of Social Welfare</t>
  </si>
  <si>
    <t>SOCIAL WEL</t>
  </si>
  <si>
    <t>ATHLETICS</t>
  </si>
  <si>
    <t>ATHLTC ORG</t>
  </si>
  <si>
    <t>03006</t>
  </si>
  <si>
    <t>FACILITIES</t>
  </si>
  <si>
    <t>FIN&amp;BUSINE</t>
  </si>
  <si>
    <t>03040</t>
  </si>
  <si>
    <t>Facilities Management</t>
  </si>
  <si>
    <t>03042</t>
  </si>
  <si>
    <t>03048</t>
  </si>
  <si>
    <t>Grounds</t>
  </si>
  <si>
    <t>03073</t>
  </si>
  <si>
    <t>Customer Services Center</t>
  </si>
  <si>
    <t>03001</t>
  </si>
  <si>
    <t>FIN&amp;BUSORG</t>
  </si>
  <si>
    <t>03002</t>
  </si>
  <si>
    <t>Human Resources Management</t>
  </si>
  <si>
    <t>03003</t>
  </si>
  <si>
    <t>Employee Assistance Program</t>
  </si>
  <si>
    <t>03004</t>
  </si>
  <si>
    <t>Financial Management &amp; Budget</t>
  </si>
  <si>
    <t>03007</t>
  </si>
  <si>
    <t>Controller</t>
  </si>
  <si>
    <t>03012</t>
  </si>
  <si>
    <t>Accounting</t>
  </si>
  <si>
    <t>03014</t>
  </si>
  <si>
    <t>Equipment Management</t>
  </si>
  <si>
    <t>03015</t>
  </si>
  <si>
    <t>Mail &amp; Messenger</t>
  </si>
  <si>
    <t>03017</t>
  </si>
  <si>
    <t>Purchasing</t>
  </si>
  <si>
    <t>03018</t>
  </si>
  <si>
    <t>03030</t>
  </si>
  <si>
    <t>Student Loan Service Center</t>
  </si>
  <si>
    <t>03041</t>
  </si>
  <si>
    <t>Environmental Health &amp; Safety</t>
  </si>
  <si>
    <t>02007</t>
  </si>
  <si>
    <t>ITSCIO</t>
  </si>
  <si>
    <t>INFO TECHN</t>
  </si>
  <si>
    <t>02017</t>
  </si>
  <si>
    <t>Office of the CIO</t>
  </si>
  <si>
    <t>02051</t>
  </si>
  <si>
    <t>IT Security</t>
  </si>
  <si>
    <t>02052</t>
  </si>
  <si>
    <t>Info Tech Client Services</t>
  </si>
  <si>
    <t>03025</t>
  </si>
  <si>
    <t>Telephone Systems</t>
  </si>
  <si>
    <t>03027</t>
  </si>
  <si>
    <t>03020</t>
  </si>
  <si>
    <t>MEDIA MARK</t>
  </si>
  <si>
    <t>MEDIA MKT</t>
  </si>
  <si>
    <t>06008</t>
  </si>
  <si>
    <t>Marketing Services</t>
  </si>
  <si>
    <t>06009</t>
  </si>
  <si>
    <t>01001</t>
  </si>
  <si>
    <t>President's Office</t>
  </si>
  <si>
    <t>PRESIDNT1</t>
  </si>
  <si>
    <t>PRESIDENT</t>
  </si>
  <si>
    <t>01002</t>
  </si>
  <si>
    <t>01004</t>
  </si>
  <si>
    <t>Internal Audit</t>
  </si>
  <si>
    <t>03008</t>
  </si>
  <si>
    <t>Legal Counsel</t>
  </si>
  <si>
    <t>04001</t>
  </si>
  <si>
    <t>Vice President for Research</t>
  </si>
  <si>
    <t>RESRCHORG</t>
  </si>
  <si>
    <t>RESEARCH</t>
  </si>
  <si>
    <t>04003</t>
  </si>
  <si>
    <t>04004</t>
  </si>
  <si>
    <t>Technology Transfer Office</t>
  </si>
  <si>
    <t>04005</t>
  </si>
  <si>
    <t>Laboratory Animal Resources</t>
  </si>
  <si>
    <t>04015</t>
  </si>
  <si>
    <t>04018</t>
  </si>
  <si>
    <t>04022</t>
  </si>
  <si>
    <t>05001</t>
  </si>
  <si>
    <t>STDNTORG</t>
  </si>
  <si>
    <t>STUDENT AF</t>
  </si>
  <si>
    <t>05003</t>
  </si>
  <si>
    <t>Career Services</t>
  </si>
  <si>
    <t>05004</t>
  </si>
  <si>
    <t>Counseling Center</t>
  </si>
  <si>
    <t>05007</t>
  </si>
  <si>
    <t>Health Center</t>
  </si>
  <si>
    <t>05008</t>
  </si>
  <si>
    <t>University Police Department</t>
  </si>
  <si>
    <t>05009</t>
  </si>
  <si>
    <t>Residential Life</t>
  </si>
  <si>
    <t>05010</t>
  </si>
  <si>
    <t>05011</t>
  </si>
  <si>
    <t>05013</t>
  </si>
  <si>
    <t>Disability Resource Center</t>
  </si>
  <si>
    <t>05014</t>
  </si>
  <si>
    <t>06001</t>
  </si>
  <si>
    <t>VP for University Development</t>
  </si>
  <si>
    <t>UDVLPTORG</t>
  </si>
  <si>
    <t>U DVLPMNT</t>
  </si>
  <si>
    <t>06002</t>
  </si>
  <si>
    <t>06003</t>
  </si>
  <si>
    <t>Alumni Relations</t>
  </si>
  <si>
    <t>06005</t>
  </si>
  <si>
    <t>Annual Giving</t>
  </si>
  <si>
    <t>06007</t>
  </si>
  <si>
    <t>Advancement Events</t>
  </si>
  <si>
    <t>06010</t>
  </si>
  <si>
    <t>06011</t>
  </si>
  <si>
    <t>Development Services</t>
  </si>
  <si>
    <t>06014</t>
  </si>
  <si>
    <t>Alumni Association</t>
  </si>
  <si>
    <t>Current Breakdown</t>
  </si>
  <si>
    <t>% of Senate</t>
  </si>
  <si>
    <t>T, P, M Totals</t>
  </si>
  <si>
    <t>% of Faculty</t>
  </si>
  <si>
    <t>% times Max Senators</t>
  </si>
  <si>
    <t>truncated % times Max Senators</t>
  </si>
  <si>
    <t>Distance from next number</t>
  </si>
  <si>
    <t>ABS (Distance -1)</t>
  </si>
  <si>
    <t>Ranking</t>
  </si>
  <si>
    <t>Calculated Add 1</t>
  </si>
  <si>
    <t>Change?</t>
  </si>
  <si>
    <t>CRJ</t>
  </si>
  <si>
    <t>SSW</t>
  </si>
  <si>
    <t>SOB</t>
  </si>
  <si>
    <t>ROCK</t>
  </si>
  <si>
    <t>CAS</t>
  </si>
  <si>
    <t>EDU</t>
  </si>
  <si>
    <t>LIB</t>
  </si>
  <si>
    <t>SPH</t>
  </si>
  <si>
    <t>Totals</t>
  </si>
  <si>
    <t>Maximum Number of Senators</t>
  </si>
  <si>
    <t>Whole number of Senators</t>
  </si>
  <si>
    <t>Senators that need to be allocated based on percentages</t>
  </si>
  <si>
    <t>(Max Senators – Whole Number)</t>
  </si>
  <si>
    <t>CEHS</t>
  </si>
  <si>
    <t>CEAS</t>
  </si>
  <si>
    <t>2016 - 2017 Senators</t>
  </si>
  <si>
    <t># Senators for 2017-2018</t>
  </si>
  <si>
    <t>CampusDept</t>
  </si>
  <si>
    <t>Dept Desc</t>
  </si>
  <si>
    <t>Short Desc 50</t>
  </si>
  <si>
    <t>Count ID</t>
  </si>
  <si>
    <t>College</t>
  </si>
  <si>
    <t>M/C</t>
  </si>
  <si>
    <t>PROFESSIONAL</t>
  </si>
  <si>
    <t>FACULTY</t>
  </si>
  <si>
    <t>02026</t>
  </si>
  <si>
    <t>Achievement, Retention and Student Success</t>
  </si>
  <si>
    <t>Advisement Services Center/ Undergraduate Studies</t>
  </si>
  <si>
    <t>05019</t>
  </si>
  <si>
    <t>Advocacy Center</t>
  </si>
  <si>
    <t>Architecture, Engineering &amp; Construction Management</t>
  </si>
  <si>
    <t>Art &amp; Art History</t>
  </si>
  <si>
    <t>07115</t>
  </si>
  <si>
    <t>Athletics Admin</t>
  </si>
  <si>
    <t>Atmospheric &amp; Environmental Sciences</t>
  </si>
  <si>
    <t>Atmospheric Sciences Rsch Center</t>
  </si>
  <si>
    <t>07100</t>
  </si>
  <si>
    <t>Baseball</t>
  </si>
  <si>
    <t>05012</t>
  </si>
  <si>
    <t>Campus Center</t>
  </si>
  <si>
    <t>05018</t>
  </si>
  <si>
    <t>Campus Recreation</t>
  </si>
  <si>
    <t>Career &amp; Professional Development</t>
  </si>
  <si>
    <t>Center for Functional Genomics</t>
  </si>
  <si>
    <t>Center for Technology in Government</t>
  </si>
  <si>
    <t>Client Support Services</t>
  </si>
  <si>
    <t>02700</t>
  </si>
  <si>
    <t>Col EmerPrep Home Sec CybSerc - Dean's Office</t>
  </si>
  <si>
    <t>College of Engineering and Applied Sciences, Dean's Office</t>
  </si>
  <si>
    <t>05023</t>
  </si>
  <si>
    <t>Community Development</t>
  </si>
  <si>
    <t>05017</t>
  </si>
  <si>
    <t>Community Standards</t>
  </si>
  <si>
    <t>02527</t>
  </si>
  <si>
    <t>Computer Engineering</t>
  </si>
  <si>
    <t>Counseling  &amp; Psychological Services</t>
  </si>
  <si>
    <t>Ctr for Intrn Ed &amp; Globl Strgy</t>
  </si>
  <si>
    <t>Dean's Office --School of Public Health</t>
  </si>
  <si>
    <t>Dean's Office--College of Arts &amp; Science</t>
  </si>
  <si>
    <t>Dean's Office--Rockefeller College</t>
  </si>
  <si>
    <t>Dean's Office--School of Business</t>
  </si>
  <si>
    <t>Dean's Office--School of Education</t>
  </si>
  <si>
    <t>Development</t>
  </si>
  <si>
    <t>Digital Media</t>
  </si>
  <si>
    <t>Diversity and Inclusion</t>
  </si>
  <si>
    <t>Educational &amp; Counseling Psychology</t>
  </si>
  <si>
    <t>Educational Psychology &amp; Method</t>
  </si>
  <si>
    <t>Enterprise Application Services</t>
  </si>
  <si>
    <t>Enterprise Infrastructure Services</t>
  </si>
  <si>
    <t>Enterprise Server &amp; Storage Admin</t>
  </si>
  <si>
    <t>07103</t>
  </si>
  <si>
    <t>Field Hockey</t>
  </si>
  <si>
    <t>03084</t>
  </si>
  <si>
    <t>Fire Safety</t>
  </si>
  <si>
    <t>07104</t>
  </si>
  <si>
    <t>Football</t>
  </si>
  <si>
    <t>07111</t>
  </si>
  <si>
    <t>Golf</t>
  </si>
  <si>
    <t>04031</t>
  </si>
  <si>
    <t>Grants Development</t>
  </si>
  <si>
    <t>02024</t>
  </si>
  <si>
    <t>Honors College</t>
  </si>
  <si>
    <t>Information Technology Management</t>
  </si>
  <si>
    <t>Innovation Development &amp; Commercialization</t>
  </si>
  <si>
    <t>04016</t>
  </si>
  <si>
    <t>Institute for Health &amp; the Environment</t>
  </si>
  <si>
    <t>Institute for RNA Science and Technology</t>
  </si>
  <si>
    <t>Institute for Teaching, Learning &amp; Academic Leadership</t>
  </si>
  <si>
    <t>Intercultural Student Engagement</t>
  </si>
  <si>
    <t>04024</t>
  </si>
  <si>
    <t>Ion Beam Lab</t>
  </si>
  <si>
    <t>Latin American and Caribbean Studies</t>
  </si>
  <si>
    <t>Literacy Teaching and Learning</t>
  </si>
  <si>
    <t>Marketing Services &amp; Licensing</t>
  </si>
  <si>
    <t>07101</t>
  </si>
  <si>
    <t>Men's Basketball</t>
  </si>
  <si>
    <t>07105</t>
  </si>
  <si>
    <t>Men's Lacrosse</t>
  </si>
  <si>
    <t>07106</t>
  </si>
  <si>
    <t>Men's Soccer</t>
  </si>
  <si>
    <t>07112</t>
  </si>
  <si>
    <t>Men's Track</t>
  </si>
  <si>
    <t>04030</t>
  </si>
  <si>
    <t>Mesonet</t>
  </si>
  <si>
    <t>Music and Theatre</t>
  </si>
  <si>
    <t>06020</t>
  </si>
  <si>
    <t>News &amp; Communications</t>
  </si>
  <si>
    <t>02022</t>
  </si>
  <si>
    <t>Ofc of Access and Acad Suprt</t>
  </si>
  <si>
    <t>Office for Research Compliance</t>
  </si>
  <si>
    <t>Office of Campaign/ Development</t>
  </si>
  <si>
    <t>Office Of General Studies &amp; Summer</t>
  </si>
  <si>
    <t>LIBRARIAN</t>
  </si>
  <si>
    <t>Office of Undergraduate Education</t>
  </si>
  <si>
    <t>05020</t>
  </si>
  <si>
    <t>Operations &amp; Management</t>
  </si>
  <si>
    <t>Orientation &amp; Transition Prgms</t>
  </si>
  <si>
    <t>Parking &amp; Mass Transit Services</t>
  </si>
  <si>
    <t>03068</t>
  </si>
  <si>
    <t>Power Plant</t>
  </si>
  <si>
    <t>Provost &amp; VP- Academic Affairs</t>
  </si>
  <si>
    <t>03034</t>
  </si>
  <si>
    <t>Research IT</t>
  </si>
  <si>
    <t>Rockefeller Institute of Government</t>
  </si>
  <si>
    <t>School of Public Health Continuing Education</t>
  </si>
  <si>
    <t>Small Business Development Center</t>
  </si>
  <si>
    <t>07108</t>
  </si>
  <si>
    <t>Softball</t>
  </si>
  <si>
    <t>Space Management &amp; Campus Preservation</t>
  </si>
  <si>
    <t>02317</t>
  </si>
  <si>
    <t>Special Education</t>
  </si>
  <si>
    <t>04026</t>
  </si>
  <si>
    <t>Sponsored Programs Administration</t>
  </si>
  <si>
    <t>05022</t>
  </si>
  <si>
    <t>Student Advocacy &amp; Support</t>
  </si>
  <si>
    <t>05024</t>
  </si>
  <si>
    <t>Student Care Services</t>
  </si>
  <si>
    <t>05021</t>
  </si>
  <si>
    <t>Student Development</t>
  </si>
  <si>
    <t>02027</t>
  </si>
  <si>
    <t>Student Engagement</t>
  </si>
  <si>
    <t>Student Health Services</t>
  </si>
  <si>
    <t>Student Involvement &amp; Leadership</t>
  </si>
  <si>
    <t>03029</t>
  </si>
  <si>
    <t>Sustainability</t>
  </si>
  <si>
    <t>07109</t>
  </si>
  <si>
    <t>Tennis</t>
  </si>
  <si>
    <t>Vice Pres for Student Affairs</t>
  </si>
  <si>
    <t>Vice President Communications and Marketing</t>
  </si>
  <si>
    <t>Vice Provost for Enrollment Management</t>
  </si>
  <si>
    <t>07113</t>
  </si>
  <si>
    <t>Volleyball</t>
  </si>
  <si>
    <t>VP Finance &amp; Administration</t>
  </si>
  <si>
    <t>07102</t>
  </si>
  <si>
    <t>Women's Basketball</t>
  </si>
  <si>
    <t>07110</t>
  </si>
  <si>
    <t>Women's Lacrosse</t>
  </si>
  <si>
    <t>07107</t>
  </si>
  <si>
    <t>Women's Soccer</t>
  </si>
  <si>
    <t>Women's, Gender, and Sexuality Studies</t>
  </si>
  <si>
    <t>02025</t>
  </si>
  <si>
    <t>Writing and Critical Inquiry</t>
  </si>
  <si>
    <t>???</t>
  </si>
  <si>
    <t>CEHC</t>
  </si>
  <si>
    <t>Campus Center Management</t>
  </si>
  <si>
    <t>New Student Programs</t>
  </si>
  <si>
    <t>University Applications Development</t>
  </si>
  <si>
    <t>SSW 38</t>
  </si>
  <si>
    <t>Center for Women Goverment &amp; Civil Society</t>
  </si>
  <si>
    <t>PCH 68</t>
  </si>
  <si>
    <t>CCI 37</t>
  </si>
  <si>
    <t>ROCK 71</t>
  </si>
  <si>
    <t>Information Technology Mangement</t>
  </si>
  <si>
    <t>EDU 70</t>
  </si>
  <si>
    <t>CRJ 20</t>
  </si>
  <si>
    <t>CEHC 3</t>
  </si>
  <si>
    <t>BUS 59</t>
  </si>
  <si>
    <t>02023</t>
  </si>
  <si>
    <t>CAS 456</t>
  </si>
  <si>
    <t>LIB 58</t>
  </si>
  <si>
    <t>Office Of International Education</t>
  </si>
  <si>
    <t>Vice Provost for Undergrad Education</t>
  </si>
  <si>
    <t>Diversity and Affirmative Action</t>
  </si>
  <si>
    <t>round to nearest integer</t>
  </si>
  <si>
    <t>adjust: all schools at least 1</t>
  </si>
  <si>
    <t>Faculty</t>
  </si>
  <si>
    <t>Revised Breakdown</t>
  </si>
  <si>
    <t>Revised # Senators for 2017-2018</t>
  </si>
  <si>
    <t>Initial Breakdown</t>
  </si>
  <si>
    <t>Difference</t>
  </si>
  <si>
    <t>ACAD AFFAIRS</t>
  </si>
  <si>
    <t>ARTS &amp; SCIENCES</t>
  </si>
  <si>
    <t>COMP ENG &amp; APP SCI</t>
  </si>
  <si>
    <t>Environmental &amp; Sust Engr</t>
  </si>
  <si>
    <t>02528</t>
  </si>
  <si>
    <t>ROCKEFELLER</t>
  </si>
  <si>
    <t>University Level Centers</t>
  </si>
  <si>
    <t>SPORT PROGRAMS</t>
  </si>
  <si>
    <t>STUDENT AFFAIRS</t>
  </si>
  <si>
    <t>ENROLLMNT</t>
  </si>
  <si>
    <t>U ADVNCMNT</t>
  </si>
  <si>
    <t>UADVANORG</t>
  </si>
  <si>
    <t>VP for University Advancement</t>
  </si>
  <si>
    <t>FIN &amp; ADMIN</t>
  </si>
  <si>
    <t>UNV POLICE</t>
  </si>
  <si>
    <t>DEVELOPMNT</t>
  </si>
  <si>
    <t>University Events</t>
  </si>
  <si>
    <t>CMN&amp;MRKTNG</t>
  </si>
  <si>
    <t>Trademark &amp; Brand Licensing</t>
  </si>
  <si>
    <t>SUSTNBLTY</t>
  </si>
  <si>
    <t>ENTRISKMGT</t>
  </si>
  <si>
    <t>COMM DEV</t>
  </si>
  <si>
    <t>HLTH&amp;CSLNG</t>
  </si>
  <si>
    <t>Student Health &amp; Wellness</t>
  </si>
  <si>
    <t>05025</t>
  </si>
  <si>
    <t>UNDERGRAD</t>
  </si>
  <si>
    <t>STUADV&amp;SPT</t>
  </si>
  <si>
    <t>ITS</t>
  </si>
  <si>
    <t>Strategic Engagement and CBO</t>
  </si>
  <si>
    <t>03036</t>
  </si>
  <si>
    <t>Strategic Communications</t>
  </si>
  <si>
    <t>Stewardship</t>
  </si>
  <si>
    <t>EDUCATION - E&amp;CP</t>
  </si>
  <si>
    <t>SOCIAL WELFARE</t>
  </si>
  <si>
    <t>CONTROLLER/INSTSERV</t>
  </si>
  <si>
    <t>FACILITIES/PLANT</t>
  </si>
  <si>
    <t>FUNDRSNG</t>
  </si>
  <si>
    <t>Planned Giving</t>
  </si>
  <si>
    <t>06013</t>
  </si>
  <si>
    <t>CONTROLLER/PMTS</t>
  </si>
  <si>
    <t>OPNS&amp;ADMIN</t>
  </si>
  <si>
    <t>GVT&amp;COMMRL</t>
  </si>
  <si>
    <t>Office of Public Engagement</t>
  </si>
  <si>
    <t>01007</t>
  </si>
  <si>
    <t>Office of Access and Academic Enrichment</t>
  </si>
  <si>
    <t>Ofc of Regltry Rsrch &amp; Cmplnce</t>
  </si>
  <si>
    <t>04002</t>
  </si>
  <si>
    <t>Major Gifts</t>
  </si>
  <si>
    <t>06016</t>
  </si>
  <si>
    <t>CONTROLLER</t>
  </si>
  <si>
    <t>Internal Controls</t>
  </si>
  <si>
    <t>03091</t>
  </si>
  <si>
    <t>Information Security &amp; Digital Forensics</t>
  </si>
  <si>
    <t>02216</t>
  </si>
  <si>
    <t>Information &amp; Campaign Systems</t>
  </si>
  <si>
    <t>06015</t>
  </si>
  <si>
    <t>ICC Shop</t>
  </si>
  <si>
    <t>03085</t>
  </si>
  <si>
    <t>OHRM</t>
  </si>
  <si>
    <t>FACILITIES/GROUNDS</t>
  </si>
  <si>
    <t>GRAD STDS</t>
  </si>
  <si>
    <t>Government &amp; Community Relations</t>
  </si>
  <si>
    <t>01006</t>
  </si>
  <si>
    <t>BUDGET</t>
  </si>
  <si>
    <t>Enterprise Risk Management</t>
  </si>
  <si>
    <t>03090</t>
  </si>
  <si>
    <t>Electrical&amp;CompEngr</t>
  </si>
  <si>
    <t>Educational Technology Center</t>
  </si>
  <si>
    <t>03037</t>
  </si>
  <si>
    <t>Educational Policy &amp; Leadership</t>
  </si>
  <si>
    <t>College of Emergency Preparedness, Homeland Security &amp; Cybersecurity</t>
  </si>
  <si>
    <t>Code Administration</t>
  </si>
  <si>
    <t>03045</t>
  </si>
  <si>
    <t>INTL EDUCATION</t>
  </si>
  <si>
    <t>Center for International Education &amp; Global Strategy</t>
  </si>
  <si>
    <t>Center for Global Health</t>
  </si>
  <si>
    <t>02414</t>
  </si>
  <si>
    <t>Behavioral Health</t>
  </si>
  <si>
    <t>05026</t>
  </si>
  <si>
    <t>ADMINISTRN</t>
  </si>
  <si>
    <t>Athletics Administration</t>
  </si>
  <si>
    <t>Academic Support Center</t>
  </si>
  <si>
    <t>Academic Research Computing Ct</t>
  </si>
  <si>
    <t>Office of General Counsel</t>
  </si>
  <si>
    <t>INTERNAL AUDIT</t>
  </si>
  <si>
    <t>Equity &amp; Compliance</t>
  </si>
  <si>
    <t>01005</t>
  </si>
  <si>
    <t>Intensive English Language Prg</t>
  </si>
  <si>
    <t>02310</t>
  </si>
  <si>
    <t>Information Systems &amp; Business Analytics</t>
  </si>
  <si>
    <t>Center for Elimination of Minority Health Disparities (CEMHD)</t>
  </si>
  <si>
    <t>02165</t>
  </si>
  <si>
    <t>DEPARTMENT_DIVI</t>
  </si>
  <si>
    <t>DEPARTMENT_SCHO</t>
  </si>
  <si>
    <t>Title Type</t>
  </si>
  <si>
    <t>Total</t>
  </si>
  <si>
    <t>2018 - 2019 Senators</t>
  </si>
  <si>
    <t># Senators for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</si>
</sst>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12">
    <font>
      <sz val="10"/>
      <name val="Arial"/>
      <family val="2"/>
      <charset val="204"/>
    </font>
    <font>
      <sz val="10"/>
      <name val="Arial Unicode MS"/>
      <charset val="128"/>
    </font>
    <font>
      <b/>
      <sz val="10"/>
      <name val="Arial Unicode MS"/>
      <charset val="128"/>
    </font>
    <font>
      <sz val="14"/>
      <color indexed="10"/>
      <name val="Arial Unicode MS"/>
      <family val="2"/>
      <charset val="128"/>
    </font>
    <font>
      <sz val="12"/>
      <color indexed="10"/>
      <name val="Arial Unicode MS"/>
      <family val="2"/>
      <charset val="128"/>
    </font>
    <font>
      <b/>
      <sz val="10"/>
      <name val="Arial Unicode MS"/>
    </font>
    <font>
      <sz val="10"/>
      <name val="Arial Unicode MS"/>
    </font>
    <font>
      <sz val="11"/>
      <color indexed="8"/>
      <name val="Calibri"/>
      <family val="2"/>
      <scheme val="minor"/>
    </font>
    <font>
      <i/>
      <u/>
      <sz val="11"/>
      <color rgb="FFFF0000"/>
      <name val="Euphemia"/>
      <family val="2"/>
    </font>
    <font>
      <i/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9FFA7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55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/>
    <xf numFmtId="0" fontId="1" fillId="0" borderId="0"/>
    <xf numFmtId="0" fontId="7" fillId="0" borderId="0"/>
  </cellStyleXfs>
  <cellXfs count="6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0" xfId="1" applyFont="1"/>
    <xf numFmtId="0" fontId="2" fillId="0" borderId="0" xfId="1" applyFont="1"/>
    <xf numFmtId="164" fontId="1" fillId="0" borderId="0" xfId="2" applyNumberFormat="1" applyFont="1" applyFill="1" applyBorder="1" applyAlignment="1" applyProtection="1">
      <alignment horizontal="center"/>
    </xf>
    <xf numFmtId="165" fontId="1" fillId="0" borderId="0" xfId="1" applyNumberFormat="1" applyAlignment="1">
      <alignment horizontal="center"/>
    </xf>
    <xf numFmtId="0" fontId="1" fillId="0" borderId="0" xfId="1" applyNumberFormat="1" applyAlignment="1">
      <alignment horizontal="center"/>
    </xf>
    <xf numFmtId="0" fontId="1" fillId="0" borderId="3" xfId="1" applyBorder="1" applyAlignment="1">
      <alignment horizontal="center"/>
    </xf>
    <xf numFmtId="0" fontId="3" fillId="0" borderId="0" xfId="1" applyFont="1" applyAlignment="1">
      <alignment horizontal="center"/>
    </xf>
    <xf numFmtId="10" fontId="1" fillId="0" borderId="0" xfId="1" applyNumberFormat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 textRotation="90" wrapText="1"/>
    </xf>
    <xf numFmtId="165" fontId="1" fillId="0" borderId="3" xfId="1" applyNumberFormat="1" applyBorder="1" applyAlignment="1">
      <alignment horizontal="center"/>
    </xf>
    <xf numFmtId="0" fontId="5" fillId="2" borderId="5" xfId="1" applyFont="1" applyFill="1" applyBorder="1"/>
    <xf numFmtId="0" fontId="5" fillId="2" borderId="6" xfId="1" applyFont="1" applyFill="1" applyBorder="1"/>
    <xf numFmtId="0" fontId="5" fillId="2" borderId="7" xfId="1" applyFont="1" applyFill="1" applyBorder="1"/>
    <xf numFmtId="0" fontId="6" fillId="0" borderId="8" xfId="1" applyFont="1" applyFill="1" applyBorder="1"/>
    <xf numFmtId="0" fontId="6" fillId="0" borderId="0" xfId="1" applyFont="1" applyFill="1" applyBorder="1"/>
    <xf numFmtId="0" fontId="6" fillId="0" borderId="9" xfId="1" applyFont="1" applyFill="1" applyBorder="1"/>
    <xf numFmtId="0" fontId="6" fillId="0" borderId="10" xfId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1" fillId="0" borderId="0" xfId="3"/>
    <xf numFmtId="49" fontId="1" fillId="0" borderId="0" xfId="3" applyNumberFormat="1"/>
    <xf numFmtId="49" fontId="2" fillId="3" borderId="13" xfId="3" applyNumberFormat="1" applyFont="1" applyFill="1" applyBorder="1"/>
    <xf numFmtId="0" fontId="1" fillId="0" borderId="0" xfId="3" applyAlignment="1">
      <alignment horizontal="center"/>
    </xf>
    <xf numFmtId="1" fontId="1" fillId="0" borderId="0" xfId="1" applyNumberFormat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1" fontId="1" fillId="4" borderId="0" xfId="1" applyNumberFormat="1" applyFill="1" applyAlignment="1">
      <alignment horizontal="center"/>
    </xf>
    <xf numFmtId="165" fontId="1" fillId="4" borderId="0" xfId="1" applyNumberFormat="1" applyFill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 wrapText="1"/>
    </xf>
    <xf numFmtId="0" fontId="2" fillId="5" borderId="15" xfId="1" applyFont="1" applyFill="1" applyBorder="1" applyAlignment="1">
      <alignment horizontal="center" wrapText="1"/>
    </xf>
    <xf numFmtId="0" fontId="2" fillId="6" borderId="14" xfId="1" applyFont="1" applyFill="1" applyBorder="1" applyAlignment="1">
      <alignment horizontal="center" wrapText="1"/>
    </xf>
    <xf numFmtId="0" fontId="2" fillId="6" borderId="16" xfId="1" applyFont="1" applyFill="1" applyBorder="1" applyAlignment="1">
      <alignment horizontal="center" wrapText="1"/>
    </xf>
    <xf numFmtId="0" fontId="2" fillId="6" borderId="15" xfId="1" applyFont="1" applyFill="1" applyBorder="1" applyAlignment="1">
      <alignment horizontal="center" wrapText="1"/>
    </xf>
    <xf numFmtId="0" fontId="7" fillId="0" borderId="0" xfId="4"/>
    <xf numFmtId="0" fontId="8" fillId="0" borderId="17" xfId="4" applyFont="1" applyBorder="1"/>
    <xf numFmtId="0" fontId="8" fillId="0" borderId="0" xfId="4" applyFont="1" applyBorder="1"/>
    <xf numFmtId="0" fontId="2" fillId="5" borderId="17" xfId="1" applyFont="1" applyFill="1" applyBorder="1"/>
    <xf numFmtId="0" fontId="1" fillId="5" borderId="18" xfId="1" applyFill="1" applyBorder="1" applyAlignment="1">
      <alignment horizontal="center"/>
    </xf>
    <xf numFmtId="0" fontId="2" fillId="6" borderId="17" xfId="1" applyFont="1" applyFill="1" applyBorder="1"/>
    <xf numFmtId="0" fontId="1" fillId="6" borderId="3" xfId="1" applyFill="1" applyBorder="1" applyAlignment="1">
      <alignment horizontal="center"/>
    </xf>
    <xf numFmtId="0" fontId="9" fillId="6" borderId="9" xfId="4" applyFont="1" applyFill="1" applyBorder="1"/>
    <xf numFmtId="0" fontId="9" fillId="0" borderId="0" xfId="4" applyFont="1"/>
    <xf numFmtId="0" fontId="8" fillId="0" borderId="19" xfId="4" applyFont="1" applyBorder="1"/>
    <xf numFmtId="0" fontId="8" fillId="0" borderId="20" xfId="4" applyFont="1" applyBorder="1"/>
    <xf numFmtId="0" fontId="2" fillId="5" borderId="19" xfId="1" applyFont="1" applyFill="1" applyBorder="1"/>
    <xf numFmtId="0" fontId="1" fillId="5" borderId="21" xfId="1" applyFill="1" applyBorder="1" applyAlignment="1">
      <alignment horizontal="center"/>
    </xf>
    <xf numFmtId="0" fontId="2" fillId="6" borderId="19" xfId="1" applyFont="1" applyFill="1" applyBorder="1"/>
    <xf numFmtId="0" fontId="1" fillId="6" borderId="22" xfId="1" applyFill="1" applyBorder="1" applyAlignment="1">
      <alignment horizontal="center"/>
    </xf>
    <xf numFmtId="0" fontId="9" fillId="6" borderId="23" xfId="4" applyFont="1" applyFill="1" applyBorder="1"/>
    <xf numFmtId="0" fontId="10" fillId="7" borderId="13" xfId="4" applyFont="1" applyFill="1" applyBorder="1"/>
    <xf numFmtId="0" fontId="10" fillId="7" borderId="13" xfId="4" applyFont="1" applyFill="1" applyBorder="1" applyAlignment="1">
      <alignment horizontal="center"/>
    </xf>
    <xf numFmtId="1" fontId="7" fillId="0" borderId="0" xfId="4" applyNumberFormat="1" applyAlignment="1">
      <alignment horizontal="center"/>
    </xf>
    <xf numFmtId="0" fontId="11" fillId="0" borderId="0" xfId="4" applyFont="1"/>
    <xf numFmtId="1" fontId="11" fillId="0" borderId="0" xfId="4" applyNumberFormat="1" applyFont="1" applyAlignment="1">
      <alignment horizontal="center"/>
    </xf>
    <xf numFmtId="1" fontId="1" fillId="0" borderId="3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5">
    <cellStyle name="Excel Built-in Normal" xfId="1"/>
    <cellStyle name="Normal" xfId="0" builtinId="0"/>
    <cellStyle name="Normal 2" xfId="3"/>
    <cellStyle name="Normal 3" xfId="4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zoomScale="150" zoomScaleNormal="150" zoomScalePageLayoutView="150" workbookViewId="0">
      <selection activeCell="A2" sqref="A2"/>
    </sheetView>
  </sheetViews>
  <sheetFormatPr defaultColWidth="8.42578125" defaultRowHeight="12"/>
  <cols>
    <col min="1" max="1" width="19.28515625" style="1" bestFit="1" customWidth="1"/>
    <col min="2" max="2" width="11.42578125" style="2" customWidth="1"/>
    <col min="3" max="3" width="11.28515625" style="2" customWidth="1"/>
    <col min="4" max="5" width="10" style="2" customWidth="1"/>
    <col min="6" max="8" width="8.42578125" style="2"/>
    <col min="9" max="9" width="10.42578125" style="2" customWidth="1"/>
    <col min="10" max="10" width="6" style="2" customWidth="1"/>
    <col min="11" max="11" width="8.7109375" style="2" customWidth="1"/>
    <col min="12" max="12" width="7.85546875" style="2" customWidth="1"/>
    <col min="13" max="13" width="10.42578125" style="2" customWidth="1"/>
    <col min="14" max="14" width="12.42578125" style="2" customWidth="1"/>
    <col min="15" max="15" width="11.28515625" style="2" customWidth="1"/>
    <col min="16" max="16" width="11.28515625" style="1" customWidth="1"/>
    <col min="17" max="16384" width="8.42578125" style="1"/>
  </cols>
  <sheetData>
    <row r="1" spans="1:16" ht="72.75" thickBot="1">
      <c r="A1" s="3" t="s">
        <v>263</v>
      </c>
      <c r="B1" s="4" t="s">
        <v>560</v>
      </c>
      <c r="C1" s="4" t="s">
        <v>264</v>
      </c>
      <c r="D1" s="4" t="s">
        <v>265</v>
      </c>
      <c r="E1" s="4" t="s">
        <v>266</v>
      </c>
      <c r="F1" s="4" t="s">
        <v>267</v>
      </c>
      <c r="G1" s="37" t="s">
        <v>457</v>
      </c>
      <c r="H1" s="37" t="s">
        <v>458</v>
      </c>
      <c r="I1" s="4" t="s">
        <v>268</v>
      </c>
      <c r="J1" s="4" t="s">
        <v>269</v>
      </c>
      <c r="K1" s="4" t="s">
        <v>270</v>
      </c>
      <c r="L1" s="4" t="s">
        <v>271</v>
      </c>
      <c r="M1" s="4" t="s">
        <v>272</v>
      </c>
      <c r="N1" s="5" t="s">
        <v>561</v>
      </c>
      <c r="O1" s="6" t="s">
        <v>273</v>
      </c>
      <c r="P1" s="7"/>
    </row>
    <row r="2" spans="1:16" ht="12.75" thickTop="1">
      <c r="A2" s="8" t="s">
        <v>278</v>
      </c>
      <c r="B2" s="2">
        <v>22</v>
      </c>
      <c r="C2" s="9">
        <f t="shared" ref="C2:C11" si="0">(B2/B$13)</f>
        <v>0.5</v>
      </c>
      <c r="D2" s="35">
        <v>459</v>
      </c>
      <c r="E2" s="9">
        <f t="shared" ref="E2:E11" si="1">(D2/D$13)</f>
        <v>0.48933901918976547</v>
      </c>
      <c r="F2" s="10">
        <f t="shared" ref="F2:F11" si="2">E$15*E2</f>
        <v>21.530916844349679</v>
      </c>
      <c r="G2" s="38">
        <f t="shared" ref="G2:G11" si="3">ROUND(F2,0)</f>
        <v>22</v>
      </c>
      <c r="H2" s="38">
        <f t="shared" ref="H2:H11" si="4">MAX(G2,1)</f>
        <v>22</v>
      </c>
      <c r="I2" s="36">
        <f t="shared" ref="I2:I11" si="5">INT(F2)</f>
        <v>21</v>
      </c>
      <c r="J2" s="10">
        <f t="shared" ref="J2:J11" si="6">+I2+1-F2</f>
        <v>0.46908315565032055</v>
      </c>
      <c r="K2" s="10">
        <f t="shared" ref="K2:K11" si="7">ABS(J2-1)</f>
        <v>0.53091684434967945</v>
      </c>
      <c r="L2" s="10">
        <f t="shared" ref="L2:L11" si="8">RANK(K2, K$2:K$11)</f>
        <v>4</v>
      </c>
      <c r="M2" s="10">
        <f t="shared" ref="M2:M11" si="9">IF(L2-E$17 &lt;= 0, 1, 0)</f>
        <v>1</v>
      </c>
      <c r="N2" s="12">
        <f t="shared" ref="N2:N11" si="10">+I2+M2</f>
        <v>22</v>
      </c>
      <c r="O2" s="2">
        <f t="shared" ref="O2:O11" si="11">+N2-B2</f>
        <v>0</v>
      </c>
    </row>
    <row r="3" spans="1:16">
      <c r="A3" s="8" t="s">
        <v>288</v>
      </c>
      <c r="B3" s="2">
        <v>2</v>
      </c>
      <c r="C3" s="9">
        <f t="shared" si="0"/>
        <v>4.5454545454545456E-2</v>
      </c>
      <c r="D3" s="35">
        <v>51</v>
      </c>
      <c r="E3" s="9">
        <f t="shared" si="1"/>
        <v>5.4371002132196165E-2</v>
      </c>
      <c r="F3" s="10">
        <f t="shared" si="2"/>
        <v>2.3923240938166312</v>
      </c>
      <c r="G3" s="38">
        <f t="shared" si="3"/>
        <v>2</v>
      </c>
      <c r="H3" s="38">
        <f t="shared" si="4"/>
        <v>2</v>
      </c>
      <c r="I3" s="36">
        <f t="shared" si="5"/>
        <v>2</v>
      </c>
      <c r="J3" s="10">
        <f t="shared" si="6"/>
        <v>0.60767590618336875</v>
      </c>
      <c r="K3" s="10">
        <f t="shared" si="7"/>
        <v>0.39232409381663125</v>
      </c>
      <c r="L3" s="10">
        <f t="shared" si="8"/>
        <v>6</v>
      </c>
      <c r="M3" s="10">
        <f t="shared" si="9"/>
        <v>0</v>
      </c>
      <c r="N3" s="12">
        <f t="shared" si="10"/>
        <v>2</v>
      </c>
      <c r="O3" s="2">
        <f t="shared" si="11"/>
        <v>0</v>
      </c>
    </row>
    <row r="4" spans="1:16">
      <c r="A4" s="8" t="s">
        <v>437</v>
      </c>
      <c r="B4" s="2">
        <v>2</v>
      </c>
      <c r="C4" s="9">
        <f t="shared" si="0"/>
        <v>4.5454545454545456E-2</v>
      </c>
      <c r="D4" s="35">
        <v>41</v>
      </c>
      <c r="E4" s="9">
        <f t="shared" si="1"/>
        <v>4.3710021321961619E-2</v>
      </c>
      <c r="F4" s="10">
        <f t="shared" si="2"/>
        <v>1.9232409381663111</v>
      </c>
      <c r="G4" s="38">
        <f t="shared" si="3"/>
        <v>2</v>
      </c>
      <c r="H4" s="38">
        <f t="shared" si="4"/>
        <v>2</v>
      </c>
      <c r="I4" s="36">
        <f t="shared" si="5"/>
        <v>1</v>
      </c>
      <c r="J4" s="10">
        <f t="shared" si="6"/>
        <v>7.6759061833688857E-2</v>
      </c>
      <c r="K4" s="10">
        <f t="shared" si="7"/>
        <v>0.92324093816631114</v>
      </c>
      <c r="L4" s="10">
        <f t="shared" si="8"/>
        <v>1</v>
      </c>
      <c r="M4" s="10">
        <f t="shared" si="9"/>
        <v>1</v>
      </c>
      <c r="N4" s="12">
        <f t="shared" si="10"/>
        <v>2</v>
      </c>
      <c r="O4" s="2">
        <f t="shared" si="11"/>
        <v>0</v>
      </c>
    </row>
    <row r="5" spans="1:16">
      <c r="A5" s="8" t="s">
        <v>274</v>
      </c>
      <c r="B5" s="2">
        <v>1</v>
      </c>
      <c r="C5" s="9">
        <f t="shared" si="0"/>
        <v>2.2727272727272728E-2</v>
      </c>
      <c r="D5" s="35">
        <v>22</v>
      </c>
      <c r="E5" s="9">
        <f t="shared" si="1"/>
        <v>2.3454157782515993E-2</v>
      </c>
      <c r="F5" s="10">
        <f t="shared" si="2"/>
        <v>1.0319829424307037</v>
      </c>
      <c r="G5" s="38">
        <f t="shared" si="3"/>
        <v>1</v>
      </c>
      <c r="H5" s="38">
        <f t="shared" si="4"/>
        <v>1</v>
      </c>
      <c r="I5" s="36">
        <f t="shared" si="5"/>
        <v>1</v>
      </c>
      <c r="J5" s="10">
        <f t="shared" si="6"/>
        <v>0.96801705756929635</v>
      </c>
      <c r="K5" s="10">
        <f t="shared" si="7"/>
        <v>3.1982942430703654E-2</v>
      </c>
      <c r="L5" s="10">
        <f t="shared" si="8"/>
        <v>10</v>
      </c>
      <c r="M5" s="10">
        <f t="shared" si="9"/>
        <v>0</v>
      </c>
      <c r="N5" s="67">
        <f t="shared" si="10"/>
        <v>1</v>
      </c>
      <c r="O5" s="2">
        <f t="shared" si="11"/>
        <v>0</v>
      </c>
    </row>
    <row r="6" spans="1:16">
      <c r="A6" s="8" t="s">
        <v>279</v>
      </c>
      <c r="B6" s="2">
        <v>3</v>
      </c>
      <c r="C6" s="9">
        <f t="shared" si="0"/>
        <v>6.8181818181818177E-2</v>
      </c>
      <c r="D6" s="35">
        <v>75</v>
      </c>
      <c r="E6" s="9">
        <f t="shared" si="1"/>
        <v>7.9957356076759065E-2</v>
      </c>
      <c r="F6" s="10">
        <f t="shared" si="2"/>
        <v>3.5181236673773988</v>
      </c>
      <c r="G6" s="38">
        <f t="shared" si="3"/>
        <v>4</v>
      </c>
      <c r="H6" s="38">
        <f t="shared" si="4"/>
        <v>4</v>
      </c>
      <c r="I6" s="36">
        <f t="shared" si="5"/>
        <v>3</v>
      </c>
      <c r="J6" s="10">
        <f t="shared" si="6"/>
        <v>0.48187633262260121</v>
      </c>
      <c r="K6" s="10">
        <f t="shared" si="7"/>
        <v>0.51812366737739879</v>
      </c>
      <c r="L6" s="10">
        <f t="shared" si="8"/>
        <v>5</v>
      </c>
      <c r="M6" s="10">
        <f t="shared" si="9"/>
        <v>0</v>
      </c>
      <c r="N6" s="12">
        <f t="shared" si="10"/>
        <v>3</v>
      </c>
      <c r="O6" s="2">
        <f t="shared" si="11"/>
        <v>0</v>
      </c>
    </row>
    <row r="7" spans="1:16">
      <c r="A7" s="8" t="s">
        <v>280</v>
      </c>
      <c r="B7" s="2">
        <v>3</v>
      </c>
      <c r="C7" s="9">
        <f t="shared" si="0"/>
        <v>6.8181818181818177E-2</v>
      </c>
      <c r="D7" s="35">
        <v>65</v>
      </c>
      <c r="E7" s="9">
        <f t="shared" si="1"/>
        <v>6.9296375266524518E-2</v>
      </c>
      <c r="F7" s="10">
        <f t="shared" si="2"/>
        <v>3.0490405117270787</v>
      </c>
      <c r="G7" s="38">
        <f t="shared" si="3"/>
        <v>3</v>
      </c>
      <c r="H7" s="38">
        <f t="shared" si="4"/>
        <v>3</v>
      </c>
      <c r="I7" s="36">
        <f t="shared" si="5"/>
        <v>3</v>
      </c>
      <c r="J7" s="10">
        <f t="shared" si="6"/>
        <v>0.95095948827292132</v>
      </c>
      <c r="K7" s="10">
        <f t="shared" si="7"/>
        <v>4.9040511727078684E-2</v>
      </c>
      <c r="L7" s="10">
        <f t="shared" si="8"/>
        <v>9</v>
      </c>
      <c r="M7" s="10">
        <f t="shared" si="9"/>
        <v>0</v>
      </c>
      <c r="N7" s="12">
        <f t="shared" si="10"/>
        <v>3</v>
      </c>
      <c r="O7" s="2">
        <f t="shared" si="11"/>
        <v>0</v>
      </c>
    </row>
    <row r="8" spans="1:16">
      <c r="A8" s="8" t="s">
        <v>277</v>
      </c>
      <c r="B8" s="2">
        <v>3</v>
      </c>
      <c r="C8" s="9">
        <f t="shared" si="0"/>
        <v>6.8181818181818177E-2</v>
      </c>
      <c r="D8" s="35">
        <v>54</v>
      </c>
      <c r="E8" s="9">
        <f t="shared" si="1"/>
        <v>5.7569296375266525E-2</v>
      </c>
      <c r="F8" s="10">
        <f t="shared" si="2"/>
        <v>2.533049040511727</v>
      </c>
      <c r="G8" s="38">
        <f t="shared" si="3"/>
        <v>3</v>
      </c>
      <c r="H8" s="38">
        <f t="shared" si="4"/>
        <v>3</v>
      </c>
      <c r="I8" s="36">
        <f t="shared" si="5"/>
        <v>2</v>
      </c>
      <c r="J8" s="10">
        <f t="shared" si="6"/>
        <v>0.46695095948827303</v>
      </c>
      <c r="K8" s="10">
        <f t="shared" si="7"/>
        <v>0.53304904051172697</v>
      </c>
      <c r="L8" s="10">
        <f t="shared" si="8"/>
        <v>3</v>
      </c>
      <c r="M8" s="10">
        <f t="shared" si="9"/>
        <v>1</v>
      </c>
      <c r="N8" s="12">
        <f t="shared" si="10"/>
        <v>3</v>
      </c>
      <c r="O8" s="2">
        <f t="shared" si="11"/>
        <v>0</v>
      </c>
    </row>
    <row r="9" spans="1:16">
      <c r="A9" s="8" t="s">
        <v>276</v>
      </c>
      <c r="B9" s="2">
        <v>3</v>
      </c>
      <c r="C9" s="9">
        <f t="shared" si="0"/>
        <v>6.8181818181818177E-2</v>
      </c>
      <c r="D9" s="35">
        <v>69</v>
      </c>
      <c r="E9" s="9">
        <f t="shared" si="1"/>
        <v>7.3560767590618331E-2</v>
      </c>
      <c r="F9" s="10">
        <f t="shared" si="2"/>
        <v>3.2366737739872065</v>
      </c>
      <c r="G9" s="38">
        <f t="shared" si="3"/>
        <v>3</v>
      </c>
      <c r="H9" s="38">
        <f t="shared" si="4"/>
        <v>3</v>
      </c>
      <c r="I9" s="36">
        <f t="shared" si="5"/>
        <v>3</v>
      </c>
      <c r="J9" s="10">
        <f t="shared" si="6"/>
        <v>0.76332622601279354</v>
      </c>
      <c r="K9" s="10">
        <f t="shared" si="7"/>
        <v>0.23667377398720646</v>
      </c>
      <c r="L9" s="10">
        <f t="shared" si="8"/>
        <v>7</v>
      </c>
      <c r="M9" s="10">
        <f t="shared" si="9"/>
        <v>0</v>
      </c>
      <c r="N9" s="12">
        <f t="shared" si="10"/>
        <v>3</v>
      </c>
      <c r="O9" s="2">
        <f t="shared" si="11"/>
        <v>0</v>
      </c>
    </row>
    <row r="10" spans="1:16">
      <c r="A10" s="8" t="s">
        <v>281</v>
      </c>
      <c r="B10" s="2">
        <v>3</v>
      </c>
      <c r="C10" s="9">
        <f t="shared" si="0"/>
        <v>6.8181818181818177E-2</v>
      </c>
      <c r="D10" s="35">
        <v>69</v>
      </c>
      <c r="E10" s="9">
        <f t="shared" si="1"/>
        <v>7.3560767590618331E-2</v>
      </c>
      <c r="F10" s="10">
        <f t="shared" si="2"/>
        <v>3.2366737739872065</v>
      </c>
      <c r="G10" s="38">
        <f t="shared" si="3"/>
        <v>3</v>
      </c>
      <c r="H10" s="38">
        <f t="shared" si="4"/>
        <v>3</v>
      </c>
      <c r="I10" s="36">
        <f t="shared" si="5"/>
        <v>3</v>
      </c>
      <c r="J10" s="10">
        <f t="shared" si="6"/>
        <v>0.76332622601279354</v>
      </c>
      <c r="K10" s="10">
        <f t="shared" si="7"/>
        <v>0.23667377398720646</v>
      </c>
      <c r="L10" s="10">
        <f t="shared" si="8"/>
        <v>7</v>
      </c>
      <c r="M10" s="10">
        <f t="shared" si="9"/>
        <v>0</v>
      </c>
      <c r="N10" s="12">
        <f t="shared" si="10"/>
        <v>3</v>
      </c>
      <c r="O10" s="2">
        <f t="shared" si="11"/>
        <v>0</v>
      </c>
    </row>
    <row r="11" spans="1:16">
      <c r="A11" s="8" t="s">
        <v>275</v>
      </c>
      <c r="B11" s="2">
        <v>2</v>
      </c>
      <c r="C11" s="9">
        <f t="shared" si="0"/>
        <v>4.5454545454545456E-2</v>
      </c>
      <c r="D11" s="35">
        <v>33</v>
      </c>
      <c r="E11" s="9">
        <f t="shared" si="1"/>
        <v>3.5181236673773986E-2</v>
      </c>
      <c r="F11" s="10">
        <f t="shared" si="2"/>
        <v>1.5479744136460554</v>
      </c>
      <c r="G11" s="38">
        <f t="shared" si="3"/>
        <v>2</v>
      </c>
      <c r="H11" s="38">
        <f t="shared" si="4"/>
        <v>2</v>
      </c>
      <c r="I11" s="36">
        <f t="shared" si="5"/>
        <v>1</v>
      </c>
      <c r="J11" s="10">
        <f t="shared" si="6"/>
        <v>0.45202558635394463</v>
      </c>
      <c r="K11" s="10">
        <f t="shared" si="7"/>
        <v>0.54797441364605537</v>
      </c>
      <c r="L11" s="10">
        <f t="shared" si="8"/>
        <v>2</v>
      </c>
      <c r="M11" s="10">
        <f t="shared" si="9"/>
        <v>1</v>
      </c>
      <c r="N11" s="12">
        <f t="shared" si="10"/>
        <v>2</v>
      </c>
      <c r="O11" s="2">
        <f t="shared" si="11"/>
        <v>0</v>
      </c>
    </row>
    <row r="12" spans="1:16">
      <c r="A12" s="8"/>
      <c r="C12" s="9"/>
      <c r="D12" s="35"/>
      <c r="E12" s="9"/>
      <c r="F12" s="10"/>
      <c r="G12" s="39"/>
      <c r="H12" s="39"/>
      <c r="I12" s="11"/>
      <c r="J12" s="10"/>
      <c r="K12" s="10"/>
      <c r="L12" s="10"/>
      <c r="M12" s="10"/>
      <c r="N12" s="12"/>
    </row>
    <row r="13" spans="1:16" ht="18" thickBot="1">
      <c r="A13" s="8" t="s">
        <v>282</v>
      </c>
      <c r="B13" s="2">
        <f>SUM(B$2:B$11)</f>
        <v>44</v>
      </c>
      <c r="C13" s="14">
        <f>SUM(C$2:C12)</f>
        <v>0.99999999999999956</v>
      </c>
      <c r="D13" s="35">
        <f>SUM(D$2:D12)</f>
        <v>938</v>
      </c>
      <c r="E13" s="14">
        <f>SUM(E$2:E12)</f>
        <v>1.0000000000000002</v>
      </c>
      <c r="F13" s="2">
        <f>SUM(F$2:F12)</f>
        <v>44</v>
      </c>
      <c r="G13" s="38">
        <f>SUM(G2:G11)</f>
        <v>45</v>
      </c>
      <c r="H13" s="38">
        <f>SUM(H2:H11)</f>
        <v>45</v>
      </c>
      <c r="I13" s="13">
        <f>SUM(I$2:I$12)</f>
        <v>40</v>
      </c>
      <c r="J13" s="13"/>
      <c r="K13" s="13"/>
      <c r="L13" s="13"/>
      <c r="M13" s="13"/>
      <c r="N13" s="15">
        <f>SUM(N2:N12)</f>
        <v>44</v>
      </c>
      <c r="O13" s="13"/>
    </row>
    <row r="15" spans="1:16">
      <c r="A15" s="68" t="s">
        <v>283</v>
      </c>
      <c r="B15" s="68"/>
      <c r="C15" s="68"/>
      <c r="D15" s="68"/>
      <c r="E15" s="2">
        <v>44</v>
      </c>
    </row>
    <row r="16" spans="1:16">
      <c r="A16" s="68" t="s">
        <v>284</v>
      </c>
      <c r="B16" s="68"/>
      <c r="C16" s="68"/>
      <c r="D16" s="68"/>
      <c r="E16" s="2">
        <f>I13</f>
        <v>40</v>
      </c>
    </row>
    <row r="17" spans="1:13" ht="17.25">
      <c r="A17" s="68" t="s">
        <v>285</v>
      </c>
      <c r="B17" s="68"/>
      <c r="C17" s="68"/>
      <c r="D17" s="68"/>
      <c r="E17" s="2">
        <f>E15-E16</f>
        <v>4</v>
      </c>
      <c r="F17" s="16" t="s">
        <v>286</v>
      </c>
      <c r="G17" s="16"/>
      <c r="H17" s="16"/>
      <c r="I17" s="13"/>
    </row>
    <row r="18" spans="1:13" ht="14.25">
      <c r="A18" s="7"/>
      <c r="I18" s="17"/>
      <c r="J18" s="18"/>
      <c r="K18" s="18"/>
      <c r="L18" s="18"/>
      <c r="M18" s="18"/>
    </row>
  </sheetData>
  <sheetProtection selectLockedCells="1" selectUnlockedCells="1"/>
  <sortState ref="A2:N11">
    <sortCondition ref="A2:A11"/>
  </sortState>
  <mergeCells count="3">
    <mergeCell ref="A15:D15"/>
    <mergeCell ref="A16:D16"/>
    <mergeCell ref="A17:D17"/>
  </mergeCells>
  <conditionalFormatting sqref="O2:O1048576">
    <cfRule type="cellIs" dxfId="9" priority="3" operator="greaterThan">
      <formula>0</formula>
    </cfRule>
  </conditionalFormatting>
  <conditionalFormatting sqref="N2">
    <cfRule type="cellIs" dxfId="8" priority="2" operator="greaterThan">
      <formula>$B$2</formula>
    </cfRule>
  </conditionalFormatting>
  <conditionalFormatting sqref="O1:O1048576">
    <cfRule type="cellIs" dxfId="7" priority="1" operator="lessThan">
      <formula>0</formula>
    </cfRule>
  </conditionalFormatting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2" sqref="B2:B11"/>
    </sheetView>
  </sheetViews>
  <sheetFormatPr defaultRowHeight="15"/>
  <cols>
    <col min="1" max="1" width="32.5703125" style="46" bestFit="1" customWidth="1"/>
    <col min="2" max="2" width="7.85546875" style="46" bestFit="1" customWidth="1"/>
    <col min="3" max="3" width="12.7109375" style="46" customWidth="1"/>
    <col min="4" max="4" width="9.140625" style="46"/>
    <col min="5" max="5" width="12.140625" style="46" customWidth="1"/>
    <col min="6" max="6" width="9.140625" style="46"/>
    <col min="7" max="7" width="12" style="46" customWidth="1"/>
    <col min="8" max="16384" width="9.140625" style="46"/>
  </cols>
  <sheetData>
    <row r="1" spans="1:11" ht="74.25" thickBot="1">
      <c r="A1" s="40" t="s">
        <v>295</v>
      </c>
      <c r="B1" s="40" t="s">
        <v>459</v>
      </c>
      <c r="C1" s="41" t="s">
        <v>460</v>
      </c>
      <c r="D1" s="42" t="s">
        <v>461</v>
      </c>
      <c r="E1" s="43" t="s">
        <v>462</v>
      </c>
      <c r="F1" s="44" t="s">
        <v>458</v>
      </c>
      <c r="G1" s="45" t="s">
        <v>463</v>
      </c>
      <c r="J1" s="3"/>
      <c r="K1" s="37"/>
    </row>
    <row r="2" spans="1:11" s="54" customFormat="1" ht="15.75" thickTop="1">
      <c r="A2" s="47" t="s">
        <v>278</v>
      </c>
      <c r="B2" s="48">
        <v>459</v>
      </c>
      <c r="C2" s="49" t="s">
        <v>278</v>
      </c>
      <c r="D2" s="50"/>
      <c r="E2" s="51" t="s">
        <v>278</v>
      </c>
      <c r="F2" s="52">
        <v>22</v>
      </c>
      <c r="G2" s="53">
        <f>+D2-F2</f>
        <v>-22</v>
      </c>
      <c r="J2" s="8"/>
      <c r="K2" s="38"/>
    </row>
    <row r="3" spans="1:11" s="54" customFormat="1">
      <c r="A3" s="47" t="s">
        <v>288</v>
      </c>
      <c r="B3" s="48">
        <v>51</v>
      </c>
      <c r="C3" s="49" t="s">
        <v>288</v>
      </c>
      <c r="D3" s="50"/>
      <c r="E3" s="51" t="s">
        <v>288</v>
      </c>
      <c r="F3" s="52">
        <v>2</v>
      </c>
      <c r="G3" s="53">
        <f t="shared" ref="G3:G11" si="0">+D3-F3</f>
        <v>-2</v>
      </c>
      <c r="J3" s="8"/>
      <c r="K3" s="38"/>
    </row>
    <row r="4" spans="1:11" s="54" customFormat="1">
      <c r="A4" s="47" t="s">
        <v>437</v>
      </c>
      <c r="B4" s="48">
        <v>41</v>
      </c>
      <c r="C4" s="49" t="s">
        <v>287</v>
      </c>
      <c r="D4" s="50"/>
      <c r="E4" s="51" t="s">
        <v>287</v>
      </c>
      <c r="F4" s="52">
        <v>1</v>
      </c>
      <c r="G4" s="53">
        <f t="shared" si="0"/>
        <v>-1</v>
      </c>
      <c r="J4" s="8"/>
      <c r="K4" s="38"/>
    </row>
    <row r="5" spans="1:11" s="54" customFormat="1">
      <c r="A5" s="47" t="s">
        <v>274</v>
      </c>
      <c r="B5" s="48">
        <v>22</v>
      </c>
      <c r="C5" s="49" t="s">
        <v>274</v>
      </c>
      <c r="D5" s="50"/>
      <c r="E5" s="51" t="s">
        <v>274</v>
      </c>
      <c r="F5" s="52">
        <v>1</v>
      </c>
      <c r="G5" s="53">
        <f t="shared" si="0"/>
        <v>-1</v>
      </c>
      <c r="J5" s="8"/>
      <c r="K5" s="38"/>
    </row>
    <row r="6" spans="1:11" s="54" customFormat="1">
      <c r="A6" s="47" t="s">
        <v>279</v>
      </c>
      <c r="B6" s="48">
        <v>75</v>
      </c>
      <c r="C6" s="49" t="s">
        <v>279</v>
      </c>
      <c r="D6" s="50"/>
      <c r="E6" s="51" t="s">
        <v>279</v>
      </c>
      <c r="F6" s="52">
        <v>3</v>
      </c>
      <c r="G6" s="53">
        <f t="shared" si="0"/>
        <v>-3</v>
      </c>
      <c r="J6" s="8"/>
      <c r="K6" s="38"/>
    </row>
    <row r="7" spans="1:11">
      <c r="A7" s="47" t="s">
        <v>280</v>
      </c>
      <c r="B7" s="48">
        <v>65</v>
      </c>
      <c r="C7" s="49" t="s">
        <v>280</v>
      </c>
      <c r="D7" s="50"/>
      <c r="E7" s="51" t="s">
        <v>280</v>
      </c>
      <c r="F7" s="52">
        <v>3</v>
      </c>
      <c r="G7" s="53">
        <f t="shared" si="0"/>
        <v>-3</v>
      </c>
      <c r="J7" s="8"/>
      <c r="K7" s="38"/>
    </row>
    <row r="8" spans="1:11">
      <c r="A8" s="47" t="s">
        <v>277</v>
      </c>
      <c r="B8" s="48">
        <v>54</v>
      </c>
      <c r="C8" s="49" t="s">
        <v>277</v>
      </c>
      <c r="D8" s="50"/>
      <c r="E8" s="51" t="s">
        <v>277</v>
      </c>
      <c r="F8" s="52">
        <v>3</v>
      </c>
      <c r="G8" s="53">
        <f t="shared" si="0"/>
        <v>-3</v>
      </c>
      <c r="J8" s="8"/>
      <c r="K8" s="38"/>
    </row>
    <row r="9" spans="1:11" s="54" customFormat="1">
      <c r="A9" s="47" t="s">
        <v>276</v>
      </c>
      <c r="B9" s="48">
        <v>69</v>
      </c>
      <c r="C9" s="49" t="s">
        <v>276</v>
      </c>
      <c r="D9" s="50"/>
      <c r="E9" s="51" t="s">
        <v>276</v>
      </c>
      <c r="F9" s="52">
        <v>3</v>
      </c>
      <c r="G9" s="53">
        <f t="shared" si="0"/>
        <v>-3</v>
      </c>
      <c r="J9" s="8"/>
      <c r="K9" s="38"/>
    </row>
    <row r="10" spans="1:11" s="54" customFormat="1">
      <c r="A10" s="47" t="s">
        <v>281</v>
      </c>
      <c r="B10" s="48">
        <v>69</v>
      </c>
      <c r="C10" s="49" t="s">
        <v>281</v>
      </c>
      <c r="D10" s="50"/>
      <c r="E10" s="51" t="s">
        <v>281</v>
      </c>
      <c r="F10" s="52">
        <v>4</v>
      </c>
      <c r="G10" s="53">
        <f t="shared" si="0"/>
        <v>-4</v>
      </c>
      <c r="J10" s="8"/>
      <c r="K10" s="38"/>
    </row>
    <row r="11" spans="1:11" ht="15.75" thickBot="1">
      <c r="A11" s="55" t="s">
        <v>275</v>
      </c>
      <c r="B11" s="48">
        <v>33</v>
      </c>
      <c r="C11" s="57" t="s">
        <v>275</v>
      </c>
      <c r="D11" s="58"/>
      <c r="E11" s="59" t="s">
        <v>275</v>
      </c>
      <c r="F11" s="60">
        <v>2</v>
      </c>
      <c r="G11" s="61">
        <f t="shared" si="0"/>
        <v>-2</v>
      </c>
      <c r="J11" s="8"/>
      <c r="K11" s="38"/>
    </row>
  </sheetData>
  <conditionalFormatting sqref="G2:G1048576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workbookViewId="0">
      <selection activeCell="D274" sqref="D274"/>
    </sheetView>
  </sheetViews>
  <sheetFormatPr defaultColWidth="10.28515625" defaultRowHeight="15"/>
  <cols>
    <col min="1" max="1" width="12.42578125" style="46" bestFit="1" customWidth="1"/>
    <col min="2" max="2" width="66.7109375" style="46" bestFit="1" customWidth="1"/>
    <col min="3" max="3" width="16.28515625" style="46" bestFit="1" customWidth="1"/>
    <col min="4" max="4" width="8.7109375" style="64" bestFit="1" customWidth="1"/>
    <col min="5" max="5" width="22.85546875" style="46" bestFit="1" customWidth="1"/>
    <col min="6" max="6" width="40" style="46" customWidth="1"/>
    <col min="7" max="16384" width="10.28515625" style="46"/>
  </cols>
  <sheetData>
    <row r="1" spans="1:6" ht="16.5" thickTop="1" thickBot="1">
      <c r="A1" s="62" t="s">
        <v>291</v>
      </c>
      <c r="B1" s="62" t="s">
        <v>292</v>
      </c>
      <c r="C1" s="62" t="s">
        <v>558</v>
      </c>
      <c r="D1" s="63" t="s">
        <v>294</v>
      </c>
      <c r="E1" s="62" t="s">
        <v>557</v>
      </c>
      <c r="F1" s="62" t="s">
        <v>556</v>
      </c>
    </row>
    <row r="2" spans="1:6" ht="15.75" thickTop="1">
      <c r="A2" s="46" t="s">
        <v>91</v>
      </c>
      <c r="B2" s="46" t="s">
        <v>92</v>
      </c>
      <c r="C2" s="46" t="s">
        <v>298</v>
      </c>
      <c r="D2" s="64">
        <v>17</v>
      </c>
      <c r="E2" s="46" t="s">
        <v>90</v>
      </c>
      <c r="F2" s="46" t="s">
        <v>464</v>
      </c>
    </row>
    <row r="3" spans="1:6">
      <c r="A3" s="46" t="s">
        <v>39</v>
      </c>
      <c r="B3" s="46" t="s">
        <v>40</v>
      </c>
      <c r="C3" s="46" t="s">
        <v>298</v>
      </c>
      <c r="D3" s="64">
        <v>5</v>
      </c>
      <c r="E3" s="46" t="s">
        <v>465</v>
      </c>
      <c r="F3" s="46" t="s">
        <v>464</v>
      </c>
    </row>
    <row r="4" spans="1:6">
      <c r="A4" s="46" t="s">
        <v>41</v>
      </c>
      <c r="B4" s="46" t="s">
        <v>42</v>
      </c>
      <c r="C4" s="46" t="s">
        <v>298</v>
      </c>
      <c r="D4" s="64">
        <v>19</v>
      </c>
      <c r="E4" s="46" t="s">
        <v>465</v>
      </c>
      <c r="F4" s="46" t="s">
        <v>464</v>
      </c>
    </row>
    <row r="5" spans="1:6">
      <c r="A5" s="46" t="s">
        <v>43</v>
      </c>
      <c r="B5" s="46" t="s">
        <v>305</v>
      </c>
      <c r="C5" s="46" t="s">
        <v>298</v>
      </c>
      <c r="D5" s="64">
        <v>13</v>
      </c>
      <c r="E5" s="46" t="s">
        <v>465</v>
      </c>
      <c r="F5" s="46" t="s">
        <v>464</v>
      </c>
    </row>
    <row r="6" spans="1:6">
      <c r="A6" s="46" t="s">
        <v>50</v>
      </c>
      <c r="B6" s="46" t="s">
        <v>308</v>
      </c>
      <c r="C6" s="46" t="s">
        <v>298</v>
      </c>
      <c r="D6" s="64">
        <v>15</v>
      </c>
      <c r="E6" s="46" t="s">
        <v>465</v>
      </c>
      <c r="F6" s="46" t="s">
        <v>464</v>
      </c>
    </row>
    <row r="7" spans="1:6">
      <c r="A7" s="46" t="s">
        <v>221</v>
      </c>
      <c r="B7" s="46" t="s">
        <v>309</v>
      </c>
      <c r="C7" s="46" t="s">
        <v>298</v>
      </c>
      <c r="D7" s="64">
        <v>1</v>
      </c>
      <c r="E7" s="46" t="s">
        <v>470</v>
      </c>
      <c r="F7" s="46" t="s">
        <v>220</v>
      </c>
    </row>
    <row r="8" spans="1:6">
      <c r="A8" s="46" t="s">
        <v>44</v>
      </c>
      <c r="B8" s="46" t="s">
        <v>45</v>
      </c>
      <c r="C8" s="46" t="s">
        <v>298</v>
      </c>
      <c r="D8" s="64">
        <v>26</v>
      </c>
      <c r="E8" s="46" t="s">
        <v>465</v>
      </c>
      <c r="F8" s="46" t="s">
        <v>464</v>
      </c>
    </row>
    <row r="9" spans="1:6">
      <c r="A9" s="46" t="s">
        <v>143</v>
      </c>
      <c r="B9" s="46" t="s">
        <v>144</v>
      </c>
      <c r="C9" s="46" t="s">
        <v>298</v>
      </c>
      <c r="D9" s="64">
        <v>3</v>
      </c>
      <c r="E9" s="46" t="s">
        <v>142</v>
      </c>
      <c r="F9" s="46" t="s">
        <v>464</v>
      </c>
    </row>
    <row r="10" spans="1:6">
      <c r="A10" s="46" t="s">
        <v>555</v>
      </c>
      <c r="B10" s="46" t="s">
        <v>554</v>
      </c>
      <c r="C10" s="46" t="s">
        <v>298</v>
      </c>
      <c r="D10" s="64">
        <v>1</v>
      </c>
      <c r="E10" s="46" t="s">
        <v>465</v>
      </c>
      <c r="F10" s="46" t="s">
        <v>464</v>
      </c>
    </row>
    <row r="11" spans="1:6">
      <c r="A11" s="46" t="s">
        <v>228</v>
      </c>
      <c r="B11" s="46" t="s">
        <v>318</v>
      </c>
      <c r="C11" s="46" t="s">
        <v>298</v>
      </c>
      <c r="D11" s="64">
        <v>1</v>
      </c>
      <c r="E11" s="46" t="s">
        <v>470</v>
      </c>
      <c r="F11" s="46" t="s">
        <v>220</v>
      </c>
    </row>
    <row r="12" spans="1:6">
      <c r="A12" s="46" t="s">
        <v>46</v>
      </c>
      <c r="B12" s="46" t="s">
        <v>47</v>
      </c>
      <c r="C12" s="46" t="s">
        <v>298</v>
      </c>
      <c r="D12" s="64">
        <v>22</v>
      </c>
      <c r="E12" s="46" t="s">
        <v>465</v>
      </c>
      <c r="F12" s="46" t="s">
        <v>464</v>
      </c>
    </row>
    <row r="13" spans="1:6">
      <c r="A13" s="46" t="s">
        <v>320</v>
      </c>
      <c r="B13" s="46" t="s">
        <v>534</v>
      </c>
      <c r="C13" s="46" t="s">
        <v>298</v>
      </c>
      <c r="D13" s="64">
        <v>22</v>
      </c>
      <c r="E13" s="46" t="s">
        <v>437</v>
      </c>
      <c r="F13" s="46" t="s">
        <v>464</v>
      </c>
    </row>
    <row r="14" spans="1:6">
      <c r="A14" s="46" t="s">
        <v>136</v>
      </c>
      <c r="B14" s="46" t="s">
        <v>322</v>
      </c>
      <c r="C14" s="46" t="s">
        <v>298</v>
      </c>
      <c r="D14" s="64">
        <v>1</v>
      </c>
      <c r="E14" s="46" t="s">
        <v>466</v>
      </c>
      <c r="F14" s="46" t="s">
        <v>464</v>
      </c>
    </row>
    <row r="15" spans="1:6">
      <c r="A15" s="46" t="s">
        <v>48</v>
      </c>
      <c r="B15" s="46" t="s">
        <v>49</v>
      </c>
      <c r="C15" s="46" t="s">
        <v>298</v>
      </c>
      <c r="D15" s="64">
        <v>16</v>
      </c>
      <c r="E15" s="46" t="s">
        <v>465</v>
      </c>
      <c r="F15" s="46" t="s">
        <v>464</v>
      </c>
    </row>
    <row r="16" spans="1:6">
      <c r="A16" s="46" t="s">
        <v>133</v>
      </c>
      <c r="B16" s="46" t="s">
        <v>134</v>
      </c>
      <c r="C16" s="46" t="s">
        <v>298</v>
      </c>
      <c r="D16" s="64">
        <v>20</v>
      </c>
      <c r="E16" s="46" t="s">
        <v>466</v>
      </c>
      <c r="F16" s="46" t="s">
        <v>464</v>
      </c>
    </row>
    <row r="17" spans="1:6">
      <c r="A17" s="46" t="s">
        <v>113</v>
      </c>
      <c r="B17" s="46" t="s">
        <v>114</v>
      </c>
      <c r="C17" s="46" t="s">
        <v>298</v>
      </c>
      <c r="D17" s="64">
        <v>5</v>
      </c>
      <c r="E17" s="46" t="s">
        <v>496</v>
      </c>
      <c r="F17" s="46" t="s">
        <v>464</v>
      </c>
    </row>
    <row r="18" spans="1:6">
      <c r="A18" s="46" t="s">
        <v>51</v>
      </c>
      <c r="B18" s="46" t="s">
        <v>52</v>
      </c>
      <c r="C18" s="46" t="s">
        <v>298</v>
      </c>
      <c r="D18" s="64">
        <v>10</v>
      </c>
      <c r="E18" s="46" t="s">
        <v>465</v>
      </c>
      <c r="F18" s="46" t="s">
        <v>464</v>
      </c>
    </row>
    <row r="19" spans="1:6">
      <c r="A19" s="46" t="s">
        <v>53</v>
      </c>
      <c r="B19" s="46" t="s">
        <v>54</v>
      </c>
      <c r="C19" s="46" t="s">
        <v>298</v>
      </c>
      <c r="D19" s="64">
        <v>21</v>
      </c>
      <c r="E19" s="46" t="s">
        <v>465</v>
      </c>
      <c r="F19" s="46" t="s">
        <v>464</v>
      </c>
    </row>
    <row r="20" spans="1:6">
      <c r="A20" s="46" t="s">
        <v>112</v>
      </c>
      <c r="B20" s="46" t="s">
        <v>339</v>
      </c>
      <c r="C20" s="46" t="s">
        <v>298</v>
      </c>
      <c r="D20" s="64">
        <v>6</v>
      </c>
      <c r="E20" s="46" t="s">
        <v>496</v>
      </c>
      <c r="F20" s="46" t="s">
        <v>464</v>
      </c>
    </row>
    <row r="21" spans="1:6">
      <c r="A21" s="46" t="s">
        <v>14</v>
      </c>
      <c r="B21" s="46" t="s">
        <v>15</v>
      </c>
      <c r="C21" s="46" t="s">
        <v>298</v>
      </c>
      <c r="D21" s="64">
        <v>10</v>
      </c>
      <c r="E21" s="46" t="s">
        <v>4</v>
      </c>
      <c r="F21" s="46" t="s">
        <v>464</v>
      </c>
    </row>
    <row r="22" spans="1:6">
      <c r="A22" s="46" t="s">
        <v>108</v>
      </c>
      <c r="B22" s="46" t="s">
        <v>533</v>
      </c>
      <c r="C22" s="46" t="s">
        <v>298</v>
      </c>
      <c r="D22" s="64">
        <v>11</v>
      </c>
      <c r="E22" s="46" t="s">
        <v>107</v>
      </c>
      <c r="F22" s="46" t="s">
        <v>464</v>
      </c>
    </row>
    <row r="23" spans="1:6">
      <c r="A23" s="46" t="s">
        <v>115</v>
      </c>
      <c r="B23" s="46" t="s">
        <v>340</v>
      </c>
      <c r="C23" s="46" t="s">
        <v>298</v>
      </c>
      <c r="D23" s="64">
        <v>7</v>
      </c>
      <c r="E23" s="46" t="s">
        <v>496</v>
      </c>
      <c r="F23" s="46" t="s">
        <v>464</v>
      </c>
    </row>
    <row r="24" spans="1:6">
      <c r="A24" s="46" t="s">
        <v>110</v>
      </c>
      <c r="B24" s="46" t="s">
        <v>111</v>
      </c>
      <c r="C24" s="46" t="s">
        <v>298</v>
      </c>
      <c r="D24" s="64">
        <v>16</v>
      </c>
      <c r="E24" s="46" t="s">
        <v>107</v>
      </c>
      <c r="F24" s="46" t="s">
        <v>464</v>
      </c>
    </row>
    <row r="25" spans="1:6">
      <c r="A25" s="46" t="s">
        <v>327</v>
      </c>
      <c r="B25" s="46" t="s">
        <v>530</v>
      </c>
      <c r="C25" s="46" t="s">
        <v>298</v>
      </c>
      <c r="D25" s="64">
        <v>12</v>
      </c>
      <c r="E25" s="46" t="s">
        <v>466</v>
      </c>
      <c r="F25" s="46" t="s">
        <v>464</v>
      </c>
    </row>
    <row r="26" spans="1:6">
      <c r="A26" s="46" t="s">
        <v>55</v>
      </c>
      <c r="B26" s="46" t="s">
        <v>56</v>
      </c>
      <c r="C26" s="46" t="s">
        <v>298</v>
      </c>
      <c r="D26" s="64">
        <v>25</v>
      </c>
      <c r="E26" s="46" t="s">
        <v>465</v>
      </c>
      <c r="F26" s="46" t="s">
        <v>464</v>
      </c>
    </row>
    <row r="27" spans="1:6">
      <c r="A27" s="46" t="s">
        <v>468</v>
      </c>
      <c r="B27" s="46" t="s">
        <v>467</v>
      </c>
      <c r="C27" s="46" t="s">
        <v>298</v>
      </c>
      <c r="D27" s="64">
        <v>5</v>
      </c>
      <c r="E27" s="46" t="s">
        <v>466</v>
      </c>
      <c r="F27" s="46" t="s">
        <v>464</v>
      </c>
    </row>
    <row r="28" spans="1:6">
      <c r="A28" s="46" t="s">
        <v>147</v>
      </c>
      <c r="B28" s="46" t="s">
        <v>148</v>
      </c>
      <c r="C28" s="46" t="s">
        <v>298</v>
      </c>
      <c r="D28" s="64">
        <v>8</v>
      </c>
      <c r="E28" s="46" t="s">
        <v>142</v>
      </c>
      <c r="F28" s="46" t="s">
        <v>464</v>
      </c>
    </row>
    <row r="29" spans="1:6">
      <c r="A29" s="46" t="s">
        <v>145</v>
      </c>
      <c r="B29" s="46" t="s">
        <v>146</v>
      </c>
      <c r="C29" s="46" t="s">
        <v>298</v>
      </c>
      <c r="D29" s="64">
        <v>13</v>
      </c>
      <c r="E29" s="46" t="s">
        <v>142</v>
      </c>
      <c r="F29" s="46" t="s">
        <v>464</v>
      </c>
    </row>
    <row r="30" spans="1:6">
      <c r="A30" s="46" t="s">
        <v>93</v>
      </c>
      <c r="B30" s="46" t="s">
        <v>94</v>
      </c>
      <c r="C30" s="46" t="s">
        <v>298</v>
      </c>
      <c r="D30" s="64">
        <v>7</v>
      </c>
      <c r="E30" s="46" t="s">
        <v>90</v>
      </c>
      <c r="F30" s="46" t="s">
        <v>464</v>
      </c>
    </row>
    <row r="31" spans="1:6">
      <c r="A31" s="46" t="s">
        <v>57</v>
      </c>
      <c r="B31" s="46" t="s">
        <v>58</v>
      </c>
      <c r="C31" s="46" t="s">
        <v>298</v>
      </c>
      <c r="D31" s="64">
        <v>12</v>
      </c>
      <c r="E31" s="46" t="s">
        <v>465</v>
      </c>
      <c r="F31" s="46" t="s">
        <v>464</v>
      </c>
    </row>
    <row r="32" spans="1:6">
      <c r="A32" s="46" t="s">
        <v>149</v>
      </c>
      <c r="B32" s="46" t="s">
        <v>150</v>
      </c>
      <c r="C32" s="46" t="s">
        <v>298</v>
      </c>
      <c r="D32" s="64">
        <v>13</v>
      </c>
      <c r="E32" s="46" t="s">
        <v>142</v>
      </c>
      <c r="F32" s="46" t="s">
        <v>464</v>
      </c>
    </row>
    <row r="33" spans="1:6">
      <c r="A33" s="46" t="s">
        <v>59</v>
      </c>
      <c r="B33" s="46" t="s">
        <v>60</v>
      </c>
      <c r="C33" s="46" t="s">
        <v>298</v>
      </c>
      <c r="D33" s="64">
        <v>22</v>
      </c>
      <c r="E33" s="46" t="s">
        <v>465</v>
      </c>
      <c r="F33" s="46" t="s">
        <v>464</v>
      </c>
    </row>
    <row r="34" spans="1:6">
      <c r="A34" s="46" t="s">
        <v>517</v>
      </c>
      <c r="B34" s="46" t="s">
        <v>516</v>
      </c>
      <c r="C34" s="46" t="s">
        <v>298</v>
      </c>
      <c r="D34" s="64">
        <v>6</v>
      </c>
      <c r="E34" s="46" t="s">
        <v>90</v>
      </c>
      <c r="F34" s="46" t="s">
        <v>464</v>
      </c>
    </row>
    <row r="35" spans="1:6">
      <c r="A35" s="46" t="s">
        <v>99</v>
      </c>
      <c r="B35" s="46" t="s">
        <v>553</v>
      </c>
      <c r="C35" s="46" t="s">
        <v>298</v>
      </c>
      <c r="D35" s="64">
        <v>9</v>
      </c>
      <c r="E35" s="46" t="s">
        <v>90</v>
      </c>
      <c r="F35" s="46" t="s">
        <v>464</v>
      </c>
    </row>
    <row r="36" spans="1:6">
      <c r="A36" s="46" t="s">
        <v>358</v>
      </c>
      <c r="B36" s="46" t="s">
        <v>359</v>
      </c>
      <c r="C36" s="46" t="s">
        <v>298</v>
      </c>
      <c r="D36" s="64">
        <v>1</v>
      </c>
      <c r="E36" s="46" t="s">
        <v>470</v>
      </c>
      <c r="F36" s="46" t="s">
        <v>220</v>
      </c>
    </row>
    <row r="37" spans="1:6">
      <c r="A37" s="46" t="s">
        <v>552</v>
      </c>
      <c r="B37" s="46" t="s">
        <v>551</v>
      </c>
      <c r="C37" s="46" t="s">
        <v>298</v>
      </c>
      <c r="D37" s="64">
        <v>1</v>
      </c>
      <c r="E37" s="46" t="s">
        <v>537</v>
      </c>
      <c r="F37" s="46" t="s">
        <v>464</v>
      </c>
    </row>
    <row r="38" spans="1:6">
      <c r="A38" s="46" t="s">
        <v>61</v>
      </c>
      <c r="B38" s="46" t="s">
        <v>62</v>
      </c>
      <c r="C38" s="46" t="s">
        <v>298</v>
      </c>
      <c r="D38" s="64">
        <v>17</v>
      </c>
      <c r="E38" s="46" t="s">
        <v>465</v>
      </c>
      <c r="F38" s="46" t="s">
        <v>464</v>
      </c>
    </row>
    <row r="39" spans="1:6">
      <c r="A39" s="46" t="s">
        <v>63</v>
      </c>
      <c r="B39" s="46" t="s">
        <v>365</v>
      </c>
      <c r="C39" s="46" t="s">
        <v>298</v>
      </c>
      <c r="D39" s="64">
        <v>6</v>
      </c>
      <c r="E39" s="46" t="s">
        <v>465</v>
      </c>
      <c r="F39" s="46" t="s">
        <v>464</v>
      </c>
    </row>
    <row r="40" spans="1:6">
      <c r="A40" s="46" t="s">
        <v>118</v>
      </c>
      <c r="B40" s="46" t="s">
        <v>366</v>
      </c>
      <c r="C40" s="46" t="s">
        <v>298</v>
      </c>
      <c r="D40" s="64">
        <v>7</v>
      </c>
      <c r="E40" s="46" t="s">
        <v>107</v>
      </c>
      <c r="F40" s="46" t="s">
        <v>464</v>
      </c>
    </row>
    <row r="41" spans="1:6">
      <c r="A41" s="46" t="s">
        <v>95</v>
      </c>
      <c r="B41" s="46" t="s">
        <v>96</v>
      </c>
      <c r="C41" s="46" t="s">
        <v>298</v>
      </c>
      <c r="D41" s="64">
        <v>8</v>
      </c>
      <c r="E41" s="46" t="s">
        <v>90</v>
      </c>
      <c r="F41" s="46" t="s">
        <v>464</v>
      </c>
    </row>
    <row r="42" spans="1:6">
      <c r="A42" s="46" t="s">
        <v>97</v>
      </c>
      <c r="B42" s="46" t="s">
        <v>98</v>
      </c>
      <c r="C42" s="46" t="s">
        <v>298</v>
      </c>
      <c r="D42" s="64">
        <v>5</v>
      </c>
      <c r="E42" s="46" t="s">
        <v>90</v>
      </c>
      <c r="F42" s="46" t="s">
        <v>464</v>
      </c>
    </row>
    <row r="43" spans="1:6">
      <c r="A43" s="46" t="s">
        <v>64</v>
      </c>
      <c r="B43" s="46" t="s">
        <v>65</v>
      </c>
      <c r="C43" s="46" t="s">
        <v>298</v>
      </c>
      <c r="D43" s="64">
        <v>26</v>
      </c>
      <c r="E43" s="46" t="s">
        <v>465</v>
      </c>
      <c r="F43" s="46" t="s">
        <v>464</v>
      </c>
    </row>
    <row r="44" spans="1:6">
      <c r="A44" s="46" t="s">
        <v>66</v>
      </c>
      <c r="B44" s="46" t="s">
        <v>378</v>
      </c>
      <c r="C44" s="46" t="s">
        <v>298</v>
      </c>
      <c r="D44" s="64">
        <v>17</v>
      </c>
      <c r="E44" s="46" t="s">
        <v>465</v>
      </c>
      <c r="F44" s="46" t="s">
        <v>464</v>
      </c>
    </row>
    <row r="45" spans="1:6">
      <c r="A45" s="46" t="s">
        <v>11</v>
      </c>
      <c r="B45" s="46" t="s">
        <v>387</v>
      </c>
      <c r="C45" s="46" t="s">
        <v>298</v>
      </c>
      <c r="D45" s="64">
        <v>1</v>
      </c>
      <c r="E45" s="46" t="s">
        <v>489</v>
      </c>
      <c r="F45" s="46" t="s">
        <v>464</v>
      </c>
    </row>
    <row r="46" spans="1:6">
      <c r="A46" s="46" t="s">
        <v>67</v>
      </c>
      <c r="B46" s="46" t="s">
        <v>68</v>
      </c>
      <c r="C46" s="46" t="s">
        <v>298</v>
      </c>
      <c r="D46" s="64">
        <v>11</v>
      </c>
      <c r="E46" s="46" t="s">
        <v>465</v>
      </c>
      <c r="F46" s="46" t="s">
        <v>464</v>
      </c>
    </row>
    <row r="47" spans="1:6">
      <c r="A47" s="46" t="s">
        <v>69</v>
      </c>
      <c r="B47" s="46" t="s">
        <v>70</v>
      </c>
      <c r="C47" s="46" t="s">
        <v>298</v>
      </c>
      <c r="D47" s="64">
        <v>18</v>
      </c>
      <c r="E47" s="46" t="s">
        <v>465</v>
      </c>
      <c r="F47" s="46" t="s">
        <v>464</v>
      </c>
    </row>
    <row r="48" spans="1:6">
      <c r="A48" s="46" t="s">
        <v>121</v>
      </c>
      <c r="B48" s="46" t="s">
        <v>122</v>
      </c>
      <c r="C48" s="46" t="s">
        <v>298</v>
      </c>
      <c r="D48" s="64">
        <v>21</v>
      </c>
      <c r="E48" s="46" t="s">
        <v>469</v>
      </c>
      <c r="F48" s="46" t="s">
        <v>464</v>
      </c>
    </row>
    <row r="49" spans="1:6">
      <c r="A49" s="46" t="s">
        <v>71</v>
      </c>
      <c r="B49" s="46" t="s">
        <v>72</v>
      </c>
      <c r="C49" s="46" t="s">
        <v>298</v>
      </c>
      <c r="D49" s="64">
        <v>32</v>
      </c>
      <c r="E49" s="46" t="s">
        <v>465</v>
      </c>
      <c r="F49" s="46" t="s">
        <v>464</v>
      </c>
    </row>
    <row r="50" spans="1:6">
      <c r="A50" s="46" t="s">
        <v>123</v>
      </c>
      <c r="B50" s="46" t="s">
        <v>124</v>
      </c>
      <c r="C50" s="46" t="s">
        <v>298</v>
      </c>
      <c r="D50" s="64">
        <v>16</v>
      </c>
      <c r="E50" s="46" t="s">
        <v>469</v>
      </c>
      <c r="F50" s="46" t="s">
        <v>464</v>
      </c>
    </row>
    <row r="51" spans="1:6">
      <c r="A51" s="46" t="s">
        <v>116</v>
      </c>
      <c r="B51" s="46" t="s">
        <v>117</v>
      </c>
      <c r="C51" s="46" t="s">
        <v>298</v>
      </c>
      <c r="D51" s="64">
        <v>4</v>
      </c>
      <c r="E51" s="46" t="s">
        <v>496</v>
      </c>
      <c r="F51" s="46" t="s">
        <v>464</v>
      </c>
    </row>
    <row r="52" spans="1:6">
      <c r="A52" s="46" t="s">
        <v>101</v>
      </c>
      <c r="B52" s="46" t="s">
        <v>102</v>
      </c>
      <c r="C52" s="46" t="s">
        <v>298</v>
      </c>
      <c r="D52" s="64">
        <v>17</v>
      </c>
      <c r="E52" s="46" t="s">
        <v>103</v>
      </c>
      <c r="F52" s="46" t="s">
        <v>464</v>
      </c>
    </row>
    <row r="53" spans="1:6">
      <c r="A53" s="46" t="s">
        <v>152</v>
      </c>
      <c r="B53" s="46" t="s">
        <v>153</v>
      </c>
      <c r="C53" s="46" t="s">
        <v>298</v>
      </c>
      <c r="D53" s="64">
        <v>22</v>
      </c>
      <c r="E53" s="46" t="s">
        <v>497</v>
      </c>
      <c r="F53" s="46" t="s">
        <v>464</v>
      </c>
    </row>
    <row r="54" spans="1:6">
      <c r="A54" s="46" t="s">
        <v>73</v>
      </c>
      <c r="B54" s="46" t="s">
        <v>74</v>
      </c>
      <c r="C54" s="46" t="s">
        <v>298</v>
      </c>
      <c r="D54" s="64">
        <v>24</v>
      </c>
      <c r="E54" s="46" t="s">
        <v>465</v>
      </c>
      <c r="F54" s="46" t="s">
        <v>464</v>
      </c>
    </row>
    <row r="55" spans="1:6">
      <c r="A55" s="46" t="s">
        <v>403</v>
      </c>
      <c r="B55" s="46" t="s">
        <v>404</v>
      </c>
      <c r="C55" s="46" t="s">
        <v>298</v>
      </c>
      <c r="D55" s="64">
        <v>1</v>
      </c>
      <c r="E55" s="46" t="s">
        <v>496</v>
      </c>
      <c r="F55" s="46" t="s">
        <v>464</v>
      </c>
    </row>
    <row r="56" spans="1:6">
      <c r="A56" s="46" t="s">
        <v>75</v>
      </c>
      <c r="B56" s="46" t="s">
        <v>433</v>
      </c>
      <c r="C56" s="46" t="s">
        <v>298</v>
      </c>
      <c r="D56" s="64">
        <v>5</v>
      </c>
      <c r="E56" s="46" t="s">
        <v>465</v>
      </c>
      <c r="F56" s="46" t="s">
        <v>464</v>
      </c>
    </row>
    <row r="57" spans="1:6">
      <c r="A57" s="46" t="s">
        <v>434</v>
      </c>
      <c r="B57" s="46" t="s">
        <v>435</v>
      </c>
      <c r="C57" s="46" t="s">
        <v>298</v>
      </c>
      <c r="D57" s="64">
        <v>23</v>
      </c>
      <c r="E57" s="46" t="s">
        <v>489</v>
      </c>
      <c r="F57" s="46" t="s">
        <v>464</v>
      </c>
    </row>
    <row r="58" spans="1:6">
      <c r="A58" s="46" t="s">
        <v>22</v>
      </c>
      <c r="B58" s="46" t="s">
        <v>23</v>
      </c>
      <c r="C58" s="46" t="s">
        <v>386</v>
      </c>
      <c r="D58" s="64">
        <v>35</v>
      </c>
      <c r="E58" s="46" t="s">
        <v>4</v>
      </c>
      <c r="F58" s="46" t="s">
        <v>464</v>
      </c>
    </row>
    <row r="59" spans="1:6">
      <c r="A59" s="46" t="s">
        <v>177</v>
      </c>
      <c r="B59" s="46" t="s">
        <v>178</v>
      </c>
      <c r="C59" s="46" t="s">
        <v>296</v>
      </c>
      <c r="D59" s="64">
        <v>1</v>
      </c>
      <c r="E59" s="46" t="s">
        <v>513</v>
      </c>
      <c r="F59" s="46" t="s">
        <v>477</v>
      </c>
    </row>
    <row r="60" spans="1:6">
      <c r="A60" s="46" t="s">
        <v>221</v>
      </c>
      <c r="B60" s="46" t="s">
        <v>309</v>
      </c>
      <c r="C60" s="46" t="s">
        <v>296</v>
      </c>
      <c r="D60" s="64">
        <v>1</v>
      </c>
      <c r="E60" s="46" t="s">
        <v>470</v>
      </c>
      <c r="F60" s="46" t="s">
        <v>220</v>
      </c>
    </row>
    <row r="61" spans="1:6">
      <c r="A61" s="46" t="s">
        <v>131</v>
      </c>
      <c r="B61" s="46" t="s">
        <v>132</v>
      </c>
      <c r="C61" s="46" t="s">
        <v>296</v>
      </c>
      <c r="D61" s="64">
        <v>1</v>
      </c>
      <c r="E61" s="46" t="s">
        <v>469</v>
      </c>
      <c r="F61" s="46" t="s">
        <v>464</v>
      </c>
    </row>
    <row r="62" spans="1:6">
      <c r="A62" s="46" t="s">
        <v>17</v>
      </c>
      <c r="B62" s="46" t="s">
        <v>538</v>
      </c>
      <c r="C62" s="46" t="s">
        <v>296</v>
      </c>
      <c r="D62" s="64">
        <v>1</v>
      </c>
      <c r="E62" s="46" t="s">
        <v>537</v>
      </c>
      <c r="F62" s="46" t="s">
        <v>464</v>
      </c>
    </row>
    <row r="63" spans="1:6">
      <c r="A63" s="46" t="s">
        <v>320</v>
      </c>
      <c r="B63" s="46" t="s">
        <v>534</v>
      </c>
      <c r="C63" s="46" t="s">
        <v>296</v>
      </c>
      <c r="D63" s="64">
        <v>1</v>
      </c>
      <c r="E63" s="46" t="s">
        <v>437</v>
      </c>
      <c r="F63" s="46" t="s">
        <v>464</v>
      </c>
    </row>
    <row r="64" spans="1:6">
      <c r="A64" s="46" t="s">
        <v>136</v>
      </c>
      <c r="B64" s="46" t="s">
        <v>322</v>
      </c>
      <c r="C64" s="46" t="s">
        <v>296</v>
      </c>
      <c r="D64" s="64">
        <v>1</v>
      </c>
      <c r="E64" s="46" t="s">
        <v>466</v>
      </c>
      <c r="F64" s="46" t="s">
        <v>464</v>
      </c>
    </row>
    <row r="65" spans="1:6">
      <c r="A65" s="46" t="s">
        <v>175</v>
      </c>
      <c r="B65" s="46" t="s">
        <v>176</v>
      </c>
      <c r="C65" s="46" t="s">
        <v>296</v>
      </c>
      <c r="D65" s="64">
        <v>1</v>
      </c>
      <c r="E65" s="46" t="s">
        <v>513</v>
      </c>
      <c r="F65" s="46" t="s">
        <v>477</v>
      </c>
    </row>
    <row r="66" spans="1:6">
      <c r="A66" s="46" t="s">
        <v>141</v>
      </c>
      <c r="B66" s="46" t="s">
        <v>331</v>
      </c>
      <c r="C66" s="46" t="s">
        <v>296</v>
      </c>
      <c r="D66" s="64">
        <v>1</v>
      </c>
      <c r="E66" s="46" t="s">
        <v>142</v>
      </c>
      <c r="F66" s="46" t="s">
        <v>464</v>
      </c>
    </row>
    <row r="67" spans="1:6">
      <c r="A67" s="46" t="s">
        <v>37</v>
      </c>
      <c r="B67" s="46" t="s">
        <v>332</v>
      </c>
      <c r="C67" s="46" t="s">
        <v>296</v>
      </c>
      <c r="D67" s="64">
        <v>1</v>
      </c>
      <c r="E67" s="46" t="s">
        <v>465</v>
      </c>
      <c r="F67" s="46" t="s">
        <v>464</v>
      </c>
    </row>
    <row r="68" spans="1:6">
      <c r="A68" s="46" t="s">
        <v>119</v>
      </c>
      <c r="B68" s="46" t="s">
        <v>333</v>
      </c>
      <c r="C68" s="46" t="s">
        <v>296</v>
      </c>
      <c r="D68" s="64">
        <v>1</v>
      </c>
      <c r="E68" s="46" t="s">
        <v>469</v>
      </c>
      <c r="F68" s="46" t="s">
        <v>464</v>
      </c>
    </row>
    <row r="69" spans="1:6">
      <c r="A69" s="46" t="s">
        <v>89</v>
      </c>
      <c r="B69" s="46" t="s">
        <v>334</v>
      </c>
      <c r="C69" s="46" t="s">
        <v>296</v>
      </c>
      <c r="D69" s="64">
        <v>1</v>
      </c>
      <c r="E69" s="46" t="s">
        <v>90</v>
      </c>
      <c r="F69" s="46" t="s">
        <v>464</v>
      </c>
    </row>
    <row r="70" spans="1:6">
      <c r="A70" s="46" t="s">
        <v>106</v>
      </c>
      <c r="B70" s="46" t="s">
        <v>335</v>
      </c>
      <c r="C70" s="46" t="s">
        <v>296</v>
      </c>
      <c r="D70" s="64">
        <v>1</v>
      </c>
      <c r="E70" s="46" t="s">
        <v>107</v>
      </c>
      <c r="F70" s="46" t="s">
        <v>464</v>
      </c>
    </row>
    <row r="71" spans="1:6">
      <c r="A71" s="46" t="s">
        <v>212</v>
      </c>
      <c r="B71" s="46" t="s">
        <v>338</v>
      </c>
      <c r="C71" s="46" t="s">
        <v>296</v>
      </c>
      <c r="D71" s="64">
        <v>2</v>
      </c>
      <c r="E71" s="46" t="s">
        <v>210</v>
      </c>
      <c r="F71" s="46" t="s">
        <v>211</v>
      </c>
    </row>
    <row r="72" spans="1:6">
      <c r="A72" s="46" t="s">
        <v>190</v>
      </c>
      <c r="B72" s="46" t="s">
        <v>342</v>
      </c>
      <c r="C72" s="46" t="s">
        <v>296</v>
      </c>
      <c r="D72" s="64">
        <v>1</v>
      </c>
      <c r="E72" s="46" t="s">
        <v>491</v>
      </c>
      <c r="F72" s="46" t="s">
        <v>477</v>
      </c>
    </row>
    <row r="73" spans="1:6">
      <c r="A73" s="46" t="s">
        <v>529</v>
      </c>
      <c r="B73" s="46" t="s">
        <v>528</v>
      </c>
      <c r="C73" s="46" t="s">
        <v>296</v>
      </c>
      <c r="D73" s="64">
        <v>2</v>
      </c>
      <c r="E73" s="46" t="s">
        <v>484</v>
      </c>
      <c r="F73" s="46" t="s">
        <v>477</v>
      </c>
    </row>
    <row r="74" spans="1:6">
      <c r="A74" s="46" t="s">
        <v>550</v>
      </c>
      <c r="B74" s="46" t="s">
        <v>549</v>
      </c>
      <c r="C74" s="46" t="s">
        <v>296</v>
      </c>
      <c r="D74" s="64">
        <v>4</v>
      </c>
      <c r="E74" s="46" t="s">
        <v>484</v>
      </c>
      <c r="F74" s="46" t="s">
        <v>477</v>
      </c>
    </row>
    <row r="75" spans="1:6">
      <c r="A75" s="46" t="s">
        <v>160</v>
      </c>
      <c r="B75" s="46" t="s">
        <v>161</v>
      </c>
      <c r="C75" s="46" t="s">
        <v>296</v>
      </c>
      <c r="D75" s="64">
        <v>1</v>
      </c>
      <c r="E75" s="46" t="s">
        <v>158</v>
      </c>
      <c r="F75" s="46" t="s">
        <v>477</v>
      </c>
    </row>
    <row r="76" spans="1:6">
      <c r="A76" s="46" t="s">
        <v>526</v>
      </c>
      <c r="B76" s="46" t="s">
        <v>525</v>
      </c>
      <c r="C76" s="46" t="s">
        <v>296</v>
      </c>
      <c r="D76" s="64">
        <v>1</v>
      </c>
      <c r="E76" s="46" t="s">
        <v>505</v>
      </c>
      <c r="F76" s="46" t="s">
        <v>505</v>
      </c>
    </row>
    <row r="77" spans="1:6">
      <c r="A77" s="46" t="s">
        <v>352</v>
      </c>
      <c r="B77" s="46" t="s">
        <v>353</v>
      </c>
      <c r="C77" s="46" t="s">
        <v>296</v>
      </c>
      <c r="D77" s="64">
        <v>1</v>
      </c>
      <c r="E77" s="46" t="s">
        <v>219</v>
      </c>
      <c r="F77" s="46" t="s">
        <v>220</v>
      </c>
    </row>
    <row r="78" spans="1:6">
      <c r="A78" s="46" t="s">
        <v>354</v>
      </c>
      <c r="B78" s="46" t="s">
        <v>355</v>
      </c>
      <c r="C78" s="46" t="s">
        <v>296</v>
      </c>
      <c r="D78" s="64">
        <v>1</v>
      </c>
      <c r="E78" s="46" t="s">
        <v>489</v>
      </c>
      <c r="F78" s="46" t="s">
        <v>464</v>
      </c>
    </row>
    <row r="79" spans="1:6">
      <c r="A79" s="46" t="s">
        <v>169</v>
      </c>
      <c r="B79" s="46" t="s">
        <v>170</v>
      </c>
      <c r="C79" s="46" t="s">
        <v>296</v>
      </c>
      <c r="D79" s="64">
        <v>16</v>
      </c>
      <c r="E79" s="46" t="s">
        <v>522</v>
      </c>
      <c r="F79" s="46" t="s">
        <v>477</v>
      </c>
    </row>
    <row r="80" spans="1:6">
      <c r="A80" s="46" t="s">
        <v>2</v>
      </c>
      <c r="B80" s="46" t="s">
        <v>3</v>
      </c>
      <c r="C80" s="46" t="s">
        <v>296</v>
      </c>
      <c r="D80" s="64">
        <v>1</v>
      </c>
      <c r="E80" s="46" t="s">
        <v>210</v>
      </c>
      <c r="F80" s="46" t="s">
        <v>211</v>
      </c>
    </row>
    <row r="81" spans="1:6">
      <c r="A81" s="46" t="s">
        <v>213</v>
      </c>
      <c r="B81" s="46" t="s">
        <v>214</v>
      </c>
      <c r="C81" s="46" t="s">
        <v>296</v>
      </c>
      <c r="D81" s="64">
        <v>1</v>
      </c>
      <c r="E81" s="46" t="s">
        <v>548</v>
      </c>
      <c r="F81" s="46" t="s">
        <v>477</v>
      </c>
    </row>
    <row r="82" spans="1:6">
      <c r="A82" s="46" t="s">
        <v>512</v>
      </c>
      <c r="B82" s="46" t="s">
        <v>511</v>
      </c>
      <c r="C82" s="46" t="s">
        <v>296</v>
      </c>
      <c r="D82" s="64">
        <v>1</v>
      </c>
      <c r="E82" s="46" t="s">
        <v>500</v>
      </c>
      <c r="F82" s="46" t="s">
        <v>474</v>
      </c>
    </row>
    <row r="83" spans="1:6">
      <c r="A83" s="46" t="s">
        <v>215</v>
      </c>
      <c r="B83" s="46" t="s">
        <v>547</v>
      </c>
      <c r="C83" s="46" t="s">
        <v>296</v>
      </c>
      <c r="D83" s="64">
        <v>3</v>
      </c>
      <c r="E83" s="46" t="s">
        <v>210</v>
      </c>
      <c r="F83" s="46" t="s">
        <v>211</v>
      </c>
    </row>
    <row r="84" spans="1:6">
      <c r="A84" s="46" t="s">
        <v>11</v>
      </c>
      <c r="B84" s="46" t="s">
        <v>387</v>
      </c>
      <c r="C84" s="46" t="s">
        <v>296</v>
      </c>
      <c r="D84" s="64">
        <v>1</v>
      </c>
      <c r="E84" s="46" t="s">
        <v>489</v>
      </c>
      <c r="F84" s="46" t="s">
        <v>464</v>
      </c>
    </row>
    <row r="85" spans="1:6">
      <c r="A85" s="46" t="s">
        <v>193</v>
      </c>
      <c r="B85" s="46" t="s">
        <v>194</v>
      </c>
      <c r="C85" s="46" t="s">
        <v>296</v>
      </c>
      <c r="D85" s="64">
        <v>1</v>
      </c>
      <c r="E85" s="46" t="s">
        <v>491</v>
      </c>
      <c r="F85" s="46" t="s">
        <v>477</v>
      </c>
    </row>
    <row r="86" spans="1:6">
      <c r="A86" s="46" t="s">
        <v>502</v>
      </c>
      <c r="B86" s="46" t="s">
        <v>501</v>
      </c>
      <c r="C86" s="46" t="s">
        <v>296</v>
      </c>
      <c r="D86" s="64">
        <v>1</v>
      </c>
      <c r="E86" s="46" t="s">
        <v>500</v>
      </c>
      <c r="F86" s="46" t="s">
        <v>474</v>
      </c>
    </row>
    <row r="87" spans="1:6">
      <c r="A87" s="46" t="s">
        <v>208</v>
      </c>
      <c r="B87" s="46" t="s">
        <v>209</v>
      </c>
      <c r="C87" s="46" t="s">
        <v>296</v>
      </c>
      <c r="D87" s="64">
        <v>4</v>
      </c>
      <c r="E87" s="46" t="s">
        <v>210</v>
      </c>
      <c r="F87" s="46" t="s">
        <v>211</v>
      </c>
    </row>
    <row r="88" spans="1:6">
      <c r="A88" s="46" t="s">
        <v>6</v>
      </c>
      <c r="B88" s="46" t="s">
        <v>394</v>
      </c>
      <c r="C88" s="46" t="s">
        <v>296</v>
      </c>
      <c r="D88" s="64">
        <v>5</v>
      </c>
      <c r="E88" s="46" t="s">
        <v>4</v>
      </c>
      <c r="F88" s="46" t="s">
        <v>464</v>
      </c>
    </row>
    <row r="89" spans="1:6">
      <c r="A89" s="46" t="s">
        <v>101</v>
      </c>
      <c r="B89" s="46" t="s">
        <v>102</v>
      </c>
      <c r="C89" s="46" t="s">
        <v>296</v>
      </c>
      <c r="D89" s="64">
        <v>1</v>
      </c>
      <c r="E89" s="46" t="s">
        <v>103</v>
      </c>
      <c r="F89" s="46" t="s">
        <v>464</v>
      </c>
    </row>
    <row r="90" spans="1:6">
      <c r="A90" s="46" t="s">
        <v>152</v>
      </c>
      <c r="B90" s="46" t="s">
        <v>153</v>
      </c>
      <c r="C90" s="46" t="s">
        <v>296</v>
      </c>
      <c r="D90" s="64">
        <v>1</v>
      </c>
      <c r="E90" s="46" t="s">
        <v>497</v>
      </c>
      <c r="F90" s="46" t="s">
        <v>464</v>
      </c>
    </row>
    <row r="91" spans="1:6">
      <c r="A91" s="46" t="s">
        <v>100</v>
      </c>
      <c r="B91" s="46" t="s">
        <v>399</v>
      </c>
      <c r="C91" s="46" t="s">
        <v>296</v>
      </c>
      <c r="D91" s="64">
        <v>1</v>
      </c>
      <c r="E91" s="46" t="s">
        <v>90</v>
      </c>
      <c r="F91" s="46" t="s">
        <v>464</v>
      </c>
    </row>
    <row r="92" spans="1:6">
      <c r="A92" s="46" t="s">
        <v>488</v>
      </c>
      <c r="B92" s="46" t="s">
        <v>487</v>
      </c>
      <c r="C92" s="46" t="s">
        <v>296</v>
      </c>
      <c r="D92" s="64">
        <v>1</v>
      </c>
      <c r="E92" s="46" t="s">
        <v>486</v>
      </c>
      <c r="F92" s="46" t="s">
        <v>472</v>
      </c>
    </row>
    <row r="93" spans="1:6">
      <c r="A93" s="46" t="s">
        <v>186</v>
      </c>
      <c r="B93" s="46" t="s">
        <v>187</v>
      </c>
      <c r="C93" s="46" t="s">
        <v>296</v>
      </c>
      <c r="D93" s="64">
        <v>1</v>
      </c>
      <c r="E93" s="46" t="s">
        <v>484</v>
      </c>
      <c r="F93" s="46" t="s">
        <v>477</v>
      </c>
    </row>
    <row r="94" spans="1:6">
      <c r="A94" s="46" t="s">
        <v>22</v>
      </c>
      <c r="B94" s="46" t="s">
        <v>23</v>
      </c>
      <c r="C94" s="46" t="s">
        <v>296</v>
      </c>
      <c r="D94" s="64">
        <v>1</v>
      </c>
      <c r="E94" s="46" t="s">
        <v>4</v>
      </c>
      <c r="F94" s="46" t="s">
        <v>464</v>
      </c>
    </row>
    <row r="95" spans="1:6">
      <c r="A95" s="46" t="s">
        <v>238</v>
      </c>
      <c r="B95" s="46" t="s">
        <v>239</v>
      </c>
      <c r="C95" s="46" t="s">
        <v>296</v>
      </c>
      <c r="D95" s="64">
        <v>3</v>
      </c>
      <c r="E95" s="46" t="s">
        <v>478</v>
      </c>
      <c r="F95" s="46" t="s">
        <v>477</v>
      </c>
    </row>
    <row r="96" spans="1:6">
      <c r="A96" s="46" t="s">
        <v>167</v>
      </c>
      <c r="B96" s="46" t="s">
        <v>426</v>
      </c>
      <c r="C96" s="46" t="s">
        <v>296</v>
      </c>
      <c r="D96" s="64">
        <v>1</v>
      </c>
      <c r="E96" s="46" t="s">
        <v>168</v>
      </c>
      <c r="F96" s="46" t="s">
        <v>477</v>
      </c>
    </row>
    <row r="97" spans="1:6">
      <c r="A97" s="46" t="s">
        <v>247</v>
      </c>
      <c r="B97" s="46" t="s">
        <v>476</v>
      </c>
      <c r="C97" s="46" t="s">
        <v>296</v>
      </c>
      <c r="D97" s="64">
        <v>1</v>
      </c>
      <c r="E97" s="46" t="s">
        <v>475</v>
      </c>
      <c r="F97" s="46" t="s">
        <v>474</v>
      </c>
    </row>
    <row r="98" spans="1:6">
      <c r="A98" s="46" t="s">
        <v>229</v>
      </c>
      <c r="B98" s="46" t="s">
        <v>421</v>
      </c>
      <c r="C98" s="46" t="s">
        <v>296</v>
      </c>
      <c r="D98" s="64">
        <v>1</v>
      </c>
      <c r="E98" s="46" t="s">
        <v>230</v>
      </c>
      <c r="F98" s="46" t="s">
        <v>472</v>
      </c>
    </row>
    <row r="99" spans="1:6">
      <c r="A99" s="46" t="s">
        <v>217</v>
      </c>
      <c r="B99" s="46" t="s">
        <v>218</v>
      </c>
      <c r="C99" s="46" t="s">
        <v>296</v>
      </c>
      <c r="D99" s="64">
        <v>1</v>
      </c>
      <c r="E99" s="46" t="s">
        <v>219</v>
      </c>
      <c r="F99" s="46" t="s">
        <v>220</v>
      </c>
    </row>
    <row r="100" spans="1:6">
      <c r="A100" s="46" t="s">
        <v>26</v>
      </c>
      <c r="B100" s="46" t="s">
        <v>423</v>
      </c>
      <c r="C100" s="46" t="s">
        <v>296</v>
      </c>
      <c r="D100" s="64">
        <v>1</v>
      </c>
      <c r="E100" s="46" t="s">
        <v>473</v>
      </c>
      <c r="F100" s="46" t="s">
        <v>472</v>
      </c>
    </row>
    <row r="101" spans="1:6">
      <c r="A101" s="46" t="s">
        <v>395</v>
      </c>
      <c r="B101" s="46" t="s">
        <v>546</v>
      </c>
      <c r="C101" s="46" t="s">
        <v>297</v>
      </c>
      <c r="D101" s="64">
        <v>2</v>
      </c>
      <c r="E101" s="46" t="s">
        <v>491</v>
      </c>
      <c r="F101" s="46" t="s">
        <v>477</v>
      </c>
    </row>
    <row r="102" spans="1:6">
      <c r="A102" s="46" t="s">
        <v>12</v>
      </c>
      <c r="B102" s="46" t="s">
        <v>545</v>
      </c>
      <c r="C102" s="46" t="s">
        <v>297</v>
      </c>
      <c r="D102" s="64">
        <v>23</v>
      </c>
      <c r="E102" s="46" t="s">
        <v>489</v>
      </c>
      <c r="F102" s="46" t="s">
        <v>464</v>
      </c>
    </row>
    <row r="103" spans="1:6">
      <c r="A103" s="46" t="s">
        <v>177</v>
      </c>
      <c r="B103" s="46" t="s">
        <v>178</v>
      </c>
      <c r="C103" s="46" t="s">
        <v>297</v>
      </c>
      <c r="D103" s="64">
        <v>2</v>
      </c>
      <c r="E103" s="46" t="s">
        <v>513</v>
      </c>
      <c r="F103" s="46" t="s">
        <v>477</v>
      </c>
    </row>
    <row r="104" spans="1:6">
      <c r="A104" s="46" t="s">
        <v>299</v>
      </c>
      <c r="B104" s="46" t="s">
        <v>300</v>
      </c>
      <c r="C104" s="46" t="s">
        <v>297</v>
      </c>
      <c r="D104" s="64">
        <v>1</v>
      </c>
      <c r="E104" s="46" t="s">
        <v>489</v>
      </c>
      <c r="F104" s="46" t="s">
        <v>464</v>
      </c>
    </row>
    <row r="105" spans="1:6">
      <c r="A105" s="46" t="s">
        <v>7</v>
      </c>
      <c r="B105" s="46" t="s">
        <v>8</v>
      </c>
      <c r="C105" s="46" t="s">
        <v>297</v>
      </c>
      <c r="D105" s="64">
        <v>15</v>
      </c>
      <c r="E105" s="46" t="s">
        <v>473</v>
      </c>
      <c r="F105" s="46" t="s">
        <v>472</v>
      </c>
    </row>
    <row r="106" spans="1:6">
      <c r="A106" s="46" t="s">
        <v>302</v>
      </c>
      <c r="B106" s="46" t="s">
        <v>303</v>
      </c>
      <c r="C106" s="46" t="s">
        <v>297</v>
      </c>
      <c r="D106" s="64">
        <v>2</v>
      </c>
      <c r="E106" s="46" t="s">
        <v>490</v>
      </c>
      <c r="F106" s="46" t="s">
        <v>472</v>
      </c>
    </row>
    <row r="107" spans="1:6">
      <c r="A107" s="46" t="s">
        <v>252</v>
      </c>
      <c r="B107" s="46" t="s">
        <v>253</v>
      </c>
      <c r="C107" s="46" t="s">
        <v>297</v>
      </c>
      <c r="D107" s="64">
        <v>3</v>
      </c>
      <c r="E107" s="46" t="s">
        <v>479</v>
      </c>
      <c r="F107" s="46" t="s">
        <v>474</v>
      </c>
    </row>
    <row r="108" spans="1:6">
      <c r="A108" s="46" t="s">
        <v>254</v>
      </c>
      <c r="B108" s="46" t="s">
        <v>255</v>
      </c>
      <c r="C108" s="46" t="s">
        <v>297</v>
      </c>
      <c r="D108" s="64">
        <v>7</v>
      </c>
      <c r="E108" s="46" t="s">
        <v>500</v>
      </c>
      <c r="F108" s="46" t="s">
        <v>474</v>
      </c>
    </row>
    <row r="109" spans="1:6">
      <c r="A109" s="46" t="s">
        <v>41</v>
      </c>
      <c r="B109" s="46" t="s">
        <v>42</v>
      </c>
      <c r="C109" s="46" t="s">
        <v>297</v>
      </c>
      <c r="D109" s="64">
        <v>2</v>
      </c>
      <c r="E109" s="46" t="s">
        <v>465</v>
      </c>
      <c r="F109" s="46" t="s">
        <v>464</v>
      </c>
    </row>
    <row r="110" spans="1:6">
      <c r="A110" s="46" t="s">
        <v>162</v>
      </c>
      <c r="B110" s="46" t="s">
        <v>304</v>
      </c>
      <c r="C110" s="46" t="s">
        <v>297</v>
      </c>
      <c r="D110" s="64">
        <v>16</v>
      </c>
      <c r="E110" s="46" t="s">
        <v>158</v>
      </c>
      <c r="F110" s="46" t="s">
        <v>477</v>
      </c>
    </row>
    <row r="111" spans="1:6">
      <c r="A111" s="46" t="s">
        <v>43</v>
      </c>
      <c r="B111" s="46" t="s">
        <v>305</v>
      </c>
      <c r="C111" s="46" t="s">
        <v>297</v>
      </c>
      <c r="D111" s="64">
        <v>1</v>
      </c>
      <c r="E111" s="46" t="s">
        <v>465</v>
      </c>
      <c r="F111" s="46" t="s">
        <v>464</v>
      </c>
    </row>
    <row r="112" spans="1:6">
      <c r="A112" s="46" t="s">
        <v>29</v>
      </c>
      <c r="B112" s="46" t="s">
        <v>30</v>
      </c>
      <c r="C112" s="46" t="s">
        <v>297</v>
      </c>
      <c r="D112" s="64">
        <v>5</v>
      </c>
      <c r="E112" s="46" t="s">
        <v>4</v>
      </c>
      <c r="F112" s="46" t="s">
        <v>464</v>
      </c>
    </row>
    <row r="113" spans="1:6">
      <c r="A113" s="46" t="s">
        <v>306</v>
      </c>
      <c r="B113" s="46" t="s">
        <v>544</v>
      </c>
      <c r="C113" s="46" t="s">
        <v>297</v>
      </c>
      <c r="D113" s="64">
        <v>40</v>
      </c>
      <c r="E113" s="46" t="s">
        <v>543</v>
      </c>
      <c r="F113" s="46" t="s">
        <v>155</v>
      </c>
    </row>
    <row r="114" spans="1:6">
      <c r="A114" s="46" t="s">
        <v>50</v>
      </c>
      <c r="B114" s="46" t="s">
        <v>308</v>
      </c>
      <c r="C114" s="46" t="s">
        <v>297</v>
      </c>
      <c r="D114" s="64">
        <v>5</v>
      </c>
      <c r="E114" s="46" t="s">
        <v>465</v>
      </c>
      <c r="F114" s="46" t="s">
        <v>464</v>
      </c>
    </row>
    <row r="115" spans="1:6">
      <c r="A115" s="46" t="s">
        <v>221</v>
      </c>
      <c r="B115" s="46" t="s">
        <v>309</v>
      </c>
      <c r="C115" s="46" t="s">
        <v>297</v>
      </c>
      <c r="D115" s="64">
        <v>6</v>
      </c>
      <c r="E115" s="46" t="s">
        <v>470</v>
      </c>
      <c r="F115" s="46" t="s">
        <v>220</v>
      </c>
    </row>
    <row r="116" spans="1:6">
      <c r="A116" s="46" t="s">
        <v>310</v>
      </c>
      <c r="B116" s="46" t="s">
        <v>311</v>
      </c>
      <c r="C116" s="46" t="s">
        <v>297</v>
      </c>
      <c r="D116" s="64">
        <v>2</v>
      </c>
      <c r="E116" s="46" t="s">
        <v>471</v>
      </c>
      <c r="F116" s="46" t="s">
        <v>155</v>
      </c>
    </row>
    <row r="117" spans="1:6">
      <c r="A117" s="46" t="s">
        <v>542</v>
      </c>
      <c r="B117" s="46" t="s">
        <v>541</v>
      </c>
      <c r="C117" s="46" t="s">
        <v>297</v>
      </c>
      <c r="D117" s="64">
        <v>5</v>
      </c>
      <c r="E117" s="46" t="s">
        <v>486</v>
      </c>
      <c r="F117" s="46" t="s">
        <v>472</v>
      </c>
    </row>
    <row r="118" spans="1:6">
      <c r="A118" s="46" t="s">
        <v>31</v>
      </c>
      <c r="B118" s="46" t="s">
        <v>32</v>
      </c>
      <c r="C118" s="46" t="s">
        <v>297</v>
      </c>
      <c r="D118" s="64">
        <v>7</v>
      </c>
      <c r="E118" s="46" t="s">
        <v>473</v>
      </c>
      <c r="F118" s="46" t="s">
        <v>472</v>
      </c>
    </row>
    <row r="119" spans="1:6">
      <c r="A119" s="46" t="s">
        <v>44</v>
      </c>
      <c r="B119" s="46" t="s">
        <v>45</v>
      </c>
      <c r="C119" s="46" t="s">
        <v>297</v>
      </c>
      <c r="D119" s="64">
        <v>12</v>
      </c>
      <c r="E119" s="46" t="s">
        <v>465</v>
      </c>
      <c r="F119" s="46" t="s">
        <v>464</v>
      </c>
    </row>
    <row r="120" spans="1:6">
      <c r="A120" s="46" t="s">
        <v>143</v>
      </c>
      <c r="B120" s="46" t="s">
        <v>144</v>
      </c>
      <c r="C120" s="46" t="s">
        <v>297</v>
      </c>
      <c r="D120" s="64">
        <v>2</v>
      </c>
      <c r="E120" s="46" t="s">
        <v>142</v>
      </c>
      <c r="F120" s="46" t="s">
        <v>464</v>
      </c>
    </row>
    <row r="121" spans="1:6">
      <c r="A121" s="46" t="s">
        <v>33</v>
      </c>
      <c r="B121" s="46" t="s">
        <v>34</v>
      </c>
      <c r="C121" s="46" t="s">
        <v>297</v>
      </c>
      <c r="D121" s="64">
        <v>2</v>
      </c>
      <c r="E121" s="46" t="s">
        <v>473</v>
      </c>
      <c r="F121" s="46" t="s">
        <v>472</v>
      </c>
    </row>
    <row r="122" spans="1:6">
      <c r="A122" s="46" t="s">
        <v>78</v>
      </c>
      <c r="B122" s="46" t="s">
        <v>79</v>
      </c>
      <c r="C122" s="46" t="s">
        <v>297</v>
      </c>
      <c r="D122" s="64">
        <v>6</v>
      </c>
      <c r="E122" s="46" t="s">
        <v>465</v>
      </c>
      <c r="F122" s="46" t="s">
        <v>464</v>
      </c>
    </row>
    <row r="123" spans="1:6">
      <c r="A123" s="46" t="s">
        <v>80</v>
      </c>
      <c r="B123" s="46" t="s">
        <v>81</v>
      </c>
      <c r="C123" s="46" t="s">
        <v>297</v>
      </c>
      <c r="D123" s="64">
        <v>5</v>
      </c>
      <c r="E123" s="46" t="s">
        <v>465</v>
      </c>
      <c r="F123" s="46" t="s">
        <v>464</v>
      </c>
    </row>
    <row r="124" spans="1:6">
      <c r="A124" s="46" t="s">
        <v>312</v>
      </c>
      <c r="B124" s="46" t="s">
        <v>313</v>
      </c>
      <c r="C124" s="46" t="s">
        <v>297</v>
      </c>
      <c r="D124" s="64">
        <v>3</v>
      </c>
      <c r="E124" s="46" t="s">
        <v>485</v>
      </c>
      <c r="F124" s="46" t="s">
        <v>472</v>
      </c>
    </row>
    <row r="125" spans="1:6">
      <c r="A125" s="46" t="s">
        <v>314</v>
      </c>
      <c r="B125" s="46" t="s">
        <v>315</v>
      </c>
      <c r="C125" s="46" t="s">
        <v>297</v>
      </c>
      <c r="D125" s="64">
        <v>4</v>
      </c>
      <c r="E125" s="46" t="s">
        <v>486</v>
      </c>
      <c r="F125" s="46" t="s">
        <v>472</v>
      </c>
    </row>
    <row r="126" spans="1:6">
      <c r="A126" s="46" t="s">
        <v>232</v>
      </c>
      <c r="B126" s="46" t="s">
        <v>316</v>
      </c>
      <c r="C126" s="46" t="s">
        <v>297</v>
      </c>
      <c r="D126" s="64">
        <v>9</v>
      </c>
      <c r="E126" s="46" t="s">
        <v>485</v>
      </c>
      <c r="F126" s="46" t="s">
        <v>472</v>
      </c>
    </row>
    <row r="127" spans="1:6">
      <c r="A127" s="46" t="s">
        <v>540</v>
      </c>
      <c r="B127" s="46" t="s">
        <v>539</v>
      </c>
      <c r="C127" s="46" t="s">
        <v>297</v>
      </c>
      <c r="D127" s="64">
        <v>1</v>
      </c>
      <c r="E127" s="46" t="s">
        <v>142</v>
      </c>
      <c r="F127" s="46" t="s">
        <v>464</v>
      </c>
    </row>
    <row r="128" spans="1:6">
      <c r="A128" s="46" t="s">
        <v>17</v>
      </c>
      <c r="B128" s="46" t="s">
        <v>538</v>
      </c>
      <c r="C128" s="46" t="s">
        <v>297</v>
      </c>
      <c r="D128" s="64">
        <v>21</v>
      </c>
      <c r="E128" s="46" t="s">
        <v>537</v>
      </c>
      <c r="F128" s="46" t="s">
        <v>464</v>
      </c>
    </row>
    <row r="129" spans="1:6">
      <c r="A129" s="46" t="s">
        <v>125</v>
      </c>
      <c r="B129" s="46" t="s">
        <v>126</v>
      </c>
      <c r="C129" s="46" t="s">
        <v>297</v>
      </c>
      <c r="D129" s="64">
        <v>2</v>
      </c>
      <c r="E129" s="46" t="s">
        <v>469</v>
      </c>
      <c r="F129" s="46" t="s">
        <v>464</v>
      </c>
    </row>
    <row r="130" spans="1:6">
      <c r="A130" s="46" t="s">
        <v>228</v>
      </c>
      <c r="B130" s="46" t="s">
        <v>318</v>
      </c>
      <c r="C130" s="46" t="s">
        <v>297</v>
      </c>
      <c r="D130" s="64">
        <v>9</v>
      </c>
      <c r="E130" s="46" t="s">
        <v>470</v>
      </c>
      <c r="F130" s="46" t="s">
        <v>220</v>
      </c>
    </row>
    <row r="131" spans="1:6">
      <c r="A131" s="46" t="s">
        <v>127</v>
      </c>
      <c r="B131" s="46" t="s">
        <v>442</v>
      </c>
      <c r="C131" s="46" t="s">
        <v>297</v>
      </c>
      <c r="D131" s="64">
        <v>1</v>
      </c>
      <c r="E131" s="46" t="s">
        <v>469</v>
      </c>
      <c r="F131" s="46" t="s">
        <v>464</v>
      </c>
    </row>
    <row r="132" spans="1:6">
      <c r="A132" s="46" t="s">
        <v>46</v>
      </c>
      <c r="B132" s="46" t="s">
        <v>47</v>
      </c>
      <c r="C132" s="46" t="s">
        <v>297</v>
      </c>
      <c r="D132" s="64">
        <v>17</v>
      </c>
      <c r="E132" s="46" t="s">
        <v>465</v>
      </c>
      <c r="F132" s="46" t="s">
        <v>464</v>
      </c>
    </row>
    <row r="133" spans="1:6">
      <c r="A133" s="46" t="s">
        <v>197</v>
      </c>
      <c r="B133" s="46" t="s">
        <v>319</v>
      </c>
      <c r="C133" s="46" t="s">
        <v>297</v>
      </c>
      <c r="D133" s="64">
        <v>29</v>
      </c>
      <c r="E133" s="46" t="s">
        <v>491</v>
      </c>
      <c r="F133" s="46" t="s">
        <v>477</v>
      </c>
    </row>
    <row r="134" spans="1:6">
      <c r="A134" s="46" t="s">
        <v>536</v>
      </c>
      <c r="B134" s="46" t="s">
        <v>535</v>
      </c>
      <c r="C134" s="46" t="s">
        <v>297</v>
      </c>
      <c r="D134" s="64">
        <v>2</v>
      </c>
      <c r="E134" s="46" t="s">
        <v>158</v>
      </c>
      <c r="F134" s="46" t="s">
        <v>477</v>
      </c>
    </row>
    <row r="135" spans="1:6">
      <c r="A135" s="46" t="s">
        <v>320</v>
      </c>
      <c r="B135" s="46" t="s">
        <v>534</v>
      </c>
      <c r="C135" s="46" t="s">
        <v>297</v>
      </c>
      <c r="D135" s="64">
        <v>8</v>
      </c>
      <c r="E135" s="46" t="s">
        <v>437</v>
      </c>
      <c r="F135" s="46" t="s">
        <v>464</v>
      </c>
    </row>
    <row r="136" spans="1:6">
      <c r="A136" s="46" t="s">
        <v>136</v>
      </c>
      <c r="B136" s="46" t="s">
        <v>322</v>
      </c>
      <c r="C136" s="46" t="s">
        <v>297</v>
      </c>
      <c r="D136" s="64">
        <v>5</v>
      </c>
      <c r="E136" s="46" t="s">
        <v>466</v>
      </c>
      <c r="F136" s="46" t="s">
        <v>464</v>
      </c>
    </row>
    <row r="137" spans="1:6">
      <c r="A137" s="46" t="s">
        <v>48</v>
      </c>
      <c r="B137" s="46" t="s">
        <v>49</v>
      </c>
      <c r="C137" s="46" t="s">
        <v>297</v>
      </c>
      <c r="D137" s="64">
        <v>1</v>
      </c>
      <c r="E137" s="46" t="s">
        <v>465</v>
      </c>
      <c r="F137" s="46" t="s">
        <v>464</v>
      </c>
    </row>
    <row r="138" spans="1:6">
      <c r="A138" s="46" t="s">
        <v>323</v>
      </c>
      <c r="B138" s="46" t="s">
        <v>324</v>
      </c>
      <c r="C138" s="46" t="s">
        <v>297</v>
      </c>
      <c r="D138" s="64">
        <v>1</v>
      </c>
      <c r="E138" s="46" t="s">
        <v>485</v>
      </c>
      <c r="F138" s="46" t="s">
        <v>472</v>
      </c>
    </row>
    <row r="139" spans="1:6">
      <c r="A139" s="46" t="s">
        <v>325</v>
      </c>
      <c r="B139" s="46" t="s">
        <v>326</v>
      </c>
      <c r="C139" s="46" t="s">
        <v>297</v>
      </c>
      <c r="D139" s="64">
        <v>2</v>
      </c>
      <c r="E139" s="46" t="s">
        <v>490</v>
      </c>
      <c r="F139" s="46" t="s">
        <v>472</v>
      </c>
    </row>
    <row r="140" spans="1:6">
      <c r="A140" s="46" t="s">
        <v>133</v>
      </c>
      <c r="B140" s="46" t="s">
        <v>134</v>
      </c>
      <c r="C140" s="46" t="s">
        <v>297</v>
      </c>
      <c r="D140" s="64">
        <v>4</v>
      </c>
      <c r="E140" s="46" t="s">
        <v>466</v>
      </c>
      <c r="F140" s="46" t="s">
        <v>464</v>
      </c>
    </row>
    <row r="141" spans="1:6">
      <c r="A141" s="46" t="s">
        <v>234</v>
      </c>
      <c r="B141" s="46" t="s">
        <v>329</v>
      </c>
      <c r="C141" s="46" t="s">
        <v>297</v>
      </c>
      <c r="D141" s="64">
        <v>10</v>
      </c>
      <c r="E141" s="46" t="s">
        <v>486</v>
      </c>
      <c r="F141" s="46" t="s">
        <v>472</v>
      </c>
    </row>
    <row r="142" spans="1:6">
      <c r="A142" s="46" t="s">
        <v>113</v>
      </c>
      <c r="B142" s="46" t="s">
        <v>114</v>
      </c>
      <c r="C142" s="46" t="s">
        <v>297</v>
      </c>
      <c r="D142" s="64">
        <v>1</v>
      </c>
      <c r="E142" s="46" t="s">
        <v>496</v>
      </c>
      <c r="F142" s="46" t="s">
        <v>464</v>
      </c>
    </row>
    <row r="143" spans="1:6">
      <c r="A143" s="46" t="s">
        <v>165</v>
      </c>
      <c r="B143" s="46" t="s">
        <v>166</v>
      </c>
      <c r="C143" s="46" t="s">
        <v>297</v>
      </c>
      <c r="D143" s="64">
        <v>2</v>
      </c>
      <c r="E143" s="46" t="s">
        <v>158</v>
      </c>
      <c r="F143" s="46" t="s">
        <v>477</v>
      </c>
    </row>
    <row r="144" spans="1:6">
      <c r="A144" s="46" t="s">
        <v>141</v>
      </c>
      <c r="B144" s="46" t="s">
        <v>331</v>
      </c>
      <c r="C144" s="46" t="s">
        <v>297</v>
      </c>
      <c r="D144" s="64">
        <v>13</v>
      </c>
      <c r="E144" s="46" t="s">
        <v>142</v>
      </c>
      <c r="F144" s="46" t="s">
        <v>464</v>
      </c>
    </row>
    <row r="145" spans="1:6">
      <c r="A145" s="46" t="s">
        <v>37</v>
      </c>
      <c r="B145" s="46" t="s">
        <v>332</v>
      </c>
      <c r="C145" s="46" t="s">
        <v>297</v>
      </c>
      <c r="D145" s="64">
        <v>7</v>
      </c>
      <c r="E145" s="46" t="s">
        <v>465</v>
      </c>
      <c r="F145" s="46" t="s">
        <v>464</v>
      </c>
    </row>
    <row r="146" spans="1:6">
      <c r="A146" s="46" t="s">
        <v>119</v>
      </c>
      <c r="B146" s="46" t="s">
        <v>333</v>
      </c>
      <c r="C146" s="46" t="s">
        <v>297</v>
      </c>
      <c r="D146" s="64">
        <v>11</v>
      </c>
      <c r="E146" s="46" t="s">
        <v>469</v>
      </c>
      <c r="F146" s="46" t="s">
        <v>464</v>
      </c>
    </row>
    <row r="147" spans="1:6">
      <c r="A147" s="46" t="s">
        <v>89</v>
      </c>
      <c r="B147" s="46" t="s">
        <v>334</v>
      </c>
      <c r="C147" s="46" t="s">
        <v>297</v>
      </c>
      <c r="D147" s="64">
        <v>10</v>
      </c>
      <c r="E147" s="46" t="s">
        <v>90</v>
      </c>
      <c r="F147" s="46" t="s">
        <v>464</v>
      </c>
    </row>
    <row r="148" spans="1:6">
      <c r="A148" s="46" t="s">
        <v>106</v>
      </c>
      <c r="B148" s="46" t="s">
        <v>335</v>
      </c>
      <c r="C148" s="46" t="s">
        <v>297</v>
      </c>
      <c r="D148" s="64">
        <v>9</v>
      </c>
      <c r="E148" s="46" t="s">
        <v>107</v>
      </c>
      <c r="F148" s="46" t="s">
        <v>464</v>
      </c>
    </row>
    <row r="149" spans="1:6">
      <c r="A149" s="46" t="s">
        <v>244</v>
      </c>
      <c r="B149" s="46" t="s">
        <v>245</v>
      </c>
      <c r="C149" s="46" t="s">
        <v>297</v>
      </c>
      <c r="D149" s="64">
        <v>2</v>
      </c>
      <c r="E149" s="46" t="s">
        <v>490</v>
      </c>
      <c r="F149" s="46" t="s">
        <v>472</v>
      </c>
    </row>
    <row r="150" spans="1:6">
      <c r="A150" s="46" t="s">
        <v>212</v>
      </c>
      <c r="B150" s="46" t="s">
        <v>338</v>
      </c>
      <c r="C150" s="46" t="s">
        <v>297</v>
      </c>
      <c r="D150" s="64">
        <v>1</v>
      </c>
      <c r="E150" s="46" t="s">
        <v>210</v>
      </c>
      <c r="F150" s="46" t="s">
        <v>211</v>
      </c>
    </row>
    <row r="151" spans="1:6">
      <c r="A151" s="46" t="s">
        <v>53</v>
      </c>
      <c r="B151" s="46" t="s">
        <v>54</v>
      </c>
      <c r="C151" s="46" t="s">
        <v>297</v>
      </c>
      <c r="D151" s="64">
        <v>2</v>
      </c>
      <c r="E151" s="46" t="s">
        <v>465</v>
      </c>
      <c r="F151" s="46" t="s">
        <v>464</v>
      </c>
    </row>
    <row r="152" spans="1:6">
      <c r="A152" s="46" t="s">
        <v>14</v>
      </c>
      <c r="B152" s="46" t="s">
        <v>15</v>
      </c>
      <c r="C152" s="46" t="s">
        <v>297</v>
      </c>
      <c r="D152" s="64">
        <v>10</v>
      </c>
      <c r="E152" s="46" t="s">
        <v>4</v>
      </c>
      <c r="F152" s="46" t="s">
        <v>464</v>
      </c>
    </row>
    <row r="153" spans="1:6">
      <c r="A153" s="46" t="s">
        <v>108</v>
      </c>
      <c r="B153" s="46" t="s">
        <v>533</v>
      </c>
      <c r="C153" s="46" t="s">
        <v>297</v>
      </c>
      <c r="D153" s="64">
        <v>1</v>
      </c>
      <c r="E153" s="46" t="s">
        <v>107</v>
      </c>
      <c r="F153" s="46" t="s">
        <v>464</v>
      </c>
    </row>
    <row r="154" spans="1:6">
      <c r="A154" s="46" t="s">
        <v>115</v>
      </c>
      <c r="B154" s="46" t="s">
        <v>340</v>
      </c>
      <c r="C154" s="46" t="s">
        <v>297</v>
      </c>
      <c r="D154" s="64">
        <v>1</v>
      </c>
      <c r="E154" s="46" t="s">
        <v>496</v>
      </c>
      <c r="F154" s="46" t="s">
        <v>464</v>
      </c>
    </row>
    <row r="155" spans="1:6">
      <c r="A155" s="46" t="s">
        <v>532</v>
      </c>
      <c r="B155" s="46" t="s">
        <v>531</v>
      </c>
      <c r="C155" s="46" t="s">
        <v>297</v>
      </c>
      <c r="D155" s="64">
        <v>7</v>
      </c>
      <c r="E155" s="46" t="s">
        <v>491</v>
      </c>
      <c r="F155" s="46" t="s">
        <v>477</v>
      </c>
    </row>
    <row r="156" spans="1:6">
      <c r="A156" s="46" t="s">
        <v>110</v>
      </c>
      <c r="B156" s="46" t="s">
        <v>111</v>
      </c>
      <c r="C156" s="46" t="s">
        <v>297</v>
      </c>
      <c r="D156" s="64">
        <v>1</v>
      </c>
      <c r="E156" s="46" t="s">
        <v>107</v>
      </c>
      <c r="F156" s="46" t="s">
        <v>464</v>
      </c>
    </row>
    <row r="157" spans="1:6">
      <c r="A157" s="46" t="s">
        <v>327</v>
      </c>
      <c r="B157" s="46" t="s">
        <v>530</v>
      </c>
      <c r="C157" s="46" t="s">
        <v>297</v>
      </c>
      <c r="D157" s="64">
        <v>1</v>
      </c>
      <c r="E157" s="46" t="s">
        <v>466</v>
      </c>
      <c r="F157" s="46" t="s">
        <v>464</v>
      </c>
    </row>
    <row r="158" spans="1:6">
      <c r="A158" s="46" t="s">
        <v>171</v>
      </c>
      <c r="B158" s="46" t="s">
        <v>172</v>
      </c>
      <c r="C158" s="46" t="s">
        <v>297</v>
      </c>
      <c r="D158" s="64">
        <v>1</v>
      </c>
      <c r="E158" s="46" t="s">
        <v>522</v>
      </c>
      <c r="F158" s="46" t="s">
        <v>477</v>
      </c>
    </row>
    <row r="159" spans="1:6">
      <c r="A159" s="46" t="s">
        <v>55</v>
      </c>
      <c r="B159" s="46" t="s">
        <v>56</v>
      </c>
      <c r="C159" s="46" t="s">
        <v>297</v>
      </c>
      <c r="D159" s="64">
        <v>2</v>
      </c>
      <c r="E159" s="46" t="s">
        <v>465</v>
      </c>
      <c r="F159" s="46" t="s">
        <v>464</v>
      </c>
    </row>
    <row r="160" spans="1:6">
      <c r="A160" s="46" t="s">
        <v>201</v>
      </c>
      <c r="B160" s="46" t="s">
        <v>341</v>
      </c>
      <c r="C160" s="46" t="s">
        <v>297</v>
      </c>
      <c r="D160" s="64">
        <v>15</v>
      </c>
      <c r="E160" s="46" t="s">
        <v>491</v>
      </c>
      <c r="F160" s="46" t="s">
        <v>477</v>
      </c>
    </row>
    <row r="161" spans="1:6">
      <c r="A161" s="46" t="s">
        <v>190</v>
      </c>
      <c r="B161" s="46" t="s">
        <v>342</v>
      </c>
      <c r="C161" s="46" t="s">
        <v>297</v>
      </c>
      <c r="D161" s="64">
        <v>29</v>
      </c>
      <c r="E161" s="46" t="s">
        <v>491</v>
      </c>
      <c r="F161" s="46" t="s">
        <v>477</v>
      </c>
    </row>
    <row r="162" spans="1:6">
      <c r="A162" s="46" t="s">
        <v>529</v>
      </c>
      <c r="B162" s="46" t="s">
        <v>528</v>
      </c>
      <c r="C162" s="46" t="s">
        <v>297</v>
      </c>
      <c r="D162" s="64">
        <v>1</v>
      </c>
      <c r="E162" s="46" t="s">
        <v>484</v>
      </c>
      <c r="F162" s="46" t="s">
        <v>477</v>
      </c>
    </row>
    <row r="163" spans="1:6">
      <c r="A163" s="46" t="s">
        <v>468</v>
      </c>
      <c r="B163" s="46" t="s">
        <v>467</v>
      </c>
      <c r="C163" s="46" t="s">
        <v>297</v>
      </c>
      <c r="D163" s="64">
        <v>1</v>
      </c>
      <c r="E163" s="46" t="s">
        <v>466</v>
      </c>
      <c r="F163" s="46" t="s">
        <v>464</v>
      </c>
    </row>
    <row r="164" spans="1:6">
      <c r="A164" s="46" t="s">
        <v>188</v>
      </c>
      <c r="B164" s="46" t="s">
        <v>189</v>
      </c>
      <c r="C164" s="46" t="s">
        <v>297</v>
      </c>
      <c r="D164" s="64">
        <v>4</v>
      </c>
      <c r="E164" s="46" t="s">
        <v>158</v>
      </c>
      <c r="F164" s="46" t="s">
        <v>477</v>
      </c>
    </row>
    <row r="165" spans="1:6">
      <c r="A165" s="46" t="s">
        <v>147</v>
      </c>
      <c r="B165" s="46" t="s">
        <v>148</v>
      </c>
      <c r="C165" s="46" t="s">
        <v>297</v>
      </c>
      <c r="D165" s="64">
        <v>1</v>
      </c>
      <c r="E165" s="46" t="s">
        <v>142</v>
      </c>
      <c r="F165" s="46" t="s">
        <v>464</v>
      </c>
    </row>
    <row r="166" spans="1:6">
      <c r="A166" s="46" t="s">
        <v>145</v>
      </c>
      <c r="B166" s="46" t="s">
        <v>146</v>
      </c>
      <c r="C166" s="46" t="s">
        <v>297</v>
      </c>
      <c r="D166" s="64">
        <v>1</v>
      </c>
      <c r="E166" s="46" t="s">
        <v>142</v>
      </c>
      <c r="F166" s="46" t="s">
        <v>464</v>
      </c>
    </row>
    <row r="167" spans="1:6">
      <c r="A167" s="46" t="s">
        <v>179</v>
      </c>
      <c r="B167" s="46" t="s">
        <v>180</v>
      </c>
      <c r="C167" s="46" t="s">
        <v>297</v>
      </c>
      <c r="D167" s="64">
        <v>4</v>
      </c>
      <c r="E167" s="46" t="s">
        <v>498</v>
      </c>
      <c r="F167" s="46" t="s">
        <v>477</v>
      </c>
    </row>
    <row r="168" spans="1:6">
      <c r="A168" s="46" t="s">
        <v>160</v>
      </c>
      <c r="B168" s="46" t="s">
        <v>161</v>
      </c>
      <c r="C168" s="46" t="s">
        <v>297</v>
      </c>
      <c r="D168" s="64">
        <v>14</v>
      </c>
      <c r="E168" s="46" t="s">
        <v>158</v>
      </c>
      <c r="F168" s="46" t="s">
        <v>477</v>
      </c>
    </row>
    <row r="169" spans="1:6">
      <c r="A169" s="46" t="s">
        <v>344</v>
      </c>
      <c r="B169" s="46" t="s">
        <v>345</v>
      </c>
      <c r="C169" s="46" t="s">
        <v>297</v>
      </c>
      <c r="D169" s="64">
        <v>3</v>
      </c>
      <c r="E169" s="46" t="s">
        <v>471</v>
      </c>
      <c r="F169" s="46" t="s">
        <v>155</v>
      </c>
    </row>
    <row r="170" spans="1:6">
      <c r="A170" s="46" t="s">
        <v>35</v>
      </c>
      <c r="B170" s="46" t="s">
        <v>36</v>
      </c>
      <c r="C170" s="46" t="s">
        <v>297</v>
      </c>
      <c r="D170" s="64">
        <v>15</v>
      </c>
      <c r="E170" s="46" t="s">
        <v>473</v>
      </c>
      <c r="F170" s="46" t="s">
        <v>472</v>
      </c>
    </row>
    <row r="171" spans="1:6">
      <c r="A171" s="46" t="s">
        <v>173</v>
      </c>
      <c r="B171" s="46" t="s">
        <v>174</v>
      </c>
      <c r="C171" s="46" t="s">
        <v>297</v>
      </c>
      <c r="D171" s="64">
        <v>5</v>
      </c>
      <c r="E171" s="46" t="s">
        <v>527</v>
      </c>
      <c r="F171" s="46" t="s">
        <v>477</v>
      </c>
    </row>
    <row r="172" spans="1:6">
      <c r="A172" s="46" t="s">
        <v>348</v>
      </c>
      <c r="B172" s="46" t="s">
        <v>349</v>
      </c>
      <c r="C172" s="46" t="s">
        <v>297</v>
      </c>
      <c r="D172" s="64">
        <v>11</v>
      </c>
      <c r="E172" s="46" t="s">
        <v>471</v>
      </c>
      <c r="F172" s="46" t="s">
        <v>155</v>
      </c>
    </row>
    <row r="173" spans="1:6">
      <c r="A173" s="46" t="s">
        <v>57</v>
      </c>
      <c r="B173" s="46" t="s">
        <v>58</v>
      </c>
      <c r="C173" s="46" t="s">
        <v>297</v>
      </c>
      <c r="D173" s="64">
        <v>1</v>
      </c>
      <c r="E173" s="46" t="s">
        <v>465</v>
      </c>
      <c r="F173" s="46" t="s">
        <v>464</v>
      </c>
    </row>
    <row r="174" spans="1:6">
      <c r="A174" s="46" t="s">
        <v>350</v>
      </c>
      <c r="B174" s="46" t="s">
        <v>351</v>
      </c>
      <c r="C174" s="46" t="s">
        <v>297</v>
      </c>
      <c r="D174" s="64">
        <v>2</v>
      </c>
      <c r="E174" s="46" t="s">
        <v>471</v>
      </c>
      <c r="F174" s="46" t="s">
        <v>155</v>
      </c>
    </row>
    <row r="175" spans="1:6">
      <c r="A175" s="46" t="s">
        <v>526</v>
      </c>
      <c r="B175" s="46" t="s">
        <v>525</v>
      </c>
      <c r="C175" s="46" t="s">
        <v>297</v>
      </c>
      <c r="D175" s="64">
        <v>3</v>
      </c>
      <c r="E175" s="46" t="s">
        <v>505</v>
      </c>
      <c r="F175" s="46" t="s">
        <v>505</v>
      </c>
    </row>
    <row r="176" spans="1:6">
      <c r="A176" s="46" t="s">
        <v>9</v>
      </c>
      <c r="B176" s="46" t="s">
        <v>10</v>
      </c>
      <c r="C176" s="46" t="s">
        <v>297</v>
      </c>
      <c r="D176" s="64">
        <v>5</v>
      </c>
      <c r="E176" s="46" t="s">
        <v>524</v>
      </c>
      <c r="F176" s="46" t="s">
        <v>464</v>
      </c>
    </row>
    <row r="177" spans="1:6">
      <c r="A177" s="46" t="s">
        <v>24</v>
      </c>
      <c r="B177" s="46" t="s">
        <v>25</v>
      </c>
      <c r="C177" s="46" t="s">
        <v>297</v>
      </c>
      <c r="D177" s="64">
        <v>2</v>
      </c>
      <c r="E177" s="46" t="s">
        <v>524</v>
      </c>
      <c r="F177" s="46" t="s">
        <v>464</v>
      </c>
    </row>
    <row r="178" spans="1:6">
      <c r="A178" s="46" t="s">
        <v>163</v>
      </c>
      <c r="B178" s="46" t="s">
        <v>164</v>
      </c>
      <c r="C178" s="46" t="s">
        <v>297</v>
      </c>
      <c r="D178" s="64">
        <v>2</v>
      </c>
      <c r="E178" s="46" t="s">
        <v>523</v>
      </c>
      <c r="F178" s="46" t="s">
        <v>477</v>
      </c>
    </row>
    <row r="179" spans="1:6">
      <c r="A179" s="46" t="s">
        <v>149</v>
      </c>
      <c r="B179" s="46" t="s">
        <v>150</v>
      </c>
      <c r="C179" s="46" t="s">
        <v>297</v>
      </c>
      <c r="D179" s="64">
        <v>1</v>
      </c>
      <c r="E179" s="46" t="s">
        <v>142</v>
      </c>
      <c r="F179" s="46" t="s">
        <v>464</v>
      </c>
    </row>
    <row r="180" spans="1:6">
      <c r="A180" s="46" t="s">
        <v>104</v>
      </c>
      <c r="B180" s="46" t="s">
        <v>105</v>
      </c>
      <c r="C180" s="46" t="s">
        <v>297</v>
      </c>
      <c r="D180" s="64">
        <v>1</v>
      </c>
      <c r="E180" s="46" t="s">
        <v>103</v>
      </c>
      <c r="F180" s="46" t="s">
        <v>464</v>
      </c>
    </row>
    <row r="181" spans="1:6">
      <c r="A181" s="46" t="s">
        <v>59</v>
      </c>
      <c r="B181" s="46" t="s">
        <v>60</v>
      </c>
      <c r="C181" s="46" t="s">
        <v>297</v>
      </c>
      <c r="D181" s="64">
        <v>1</v>
      </c>
      <c r="E181" s="46" t="s">
        <v>465</v>
      </c>
      <c r="F181" s="46" t="s">
        <v>464</v>
      </c>
    </row>
    <row r="182" spans="1:6">
      <c r="A182" s="46" t="s">
        <v>169</v>
      </c>
      <c r="B182" s="46" t="s">
        <v>170</v>
      </c>
      <c r="C182" s="46" t="s">
        <v>297</v>
      </c>
      <c r="D182" s="64">
        <v>2</v>
      </c>
      <c r="E182" s="46" t="s">
        <v>522</v>
      </c>
      <c r="F182" s="46" t="s">
        <v>477</v>
      </c>
    </row>
    <row r="183" spans="1:6">
      <c r="A183" s="46" t="s">
        <v>521</v>
      </c>
      <c r="B183" s="46" t="s">
        <v>520</v>
      </c>
      <c r="C183" s="46" t="s">
        <v>297</v>
      </c>
      <c r="D183" s="64">
        <v>1</v>
      </c>
      <c r="E183" s="46" t="s">
        <v>499</v>
      </c>
      <c r="F183" s="46" t="s">
        <v>477</v>
      </c>
    </row>
    <row r="184" spans="1:6">
      <c r="A184" s="46" t="s">
        <v>195</v>
      </c>
      <c r="B184" s="46" t="s">
        <v>196</v>
      </c>
      <c r="C184" s="46" t="s">
        <v>297</v>
      </c>
      <c r="D184" s="64">
        <v>6</v>
      </c>
      <c r="E184" s="46" t="s">
        <v>491</v>
      </c>
      <c r="F184" s="46" t="s">
        <v>477</v>
      </c>
    </row>
    <row r="185" spans="1:6">
      <c r="A185" s="46" t="s">
        <v>519</v>
      </c>
      <c r="B185" s="46" t="s">
        <v>518</v>
      </c>
      <c r="C185" s="46" t="s">
        <v>297</v>
      </c>
      <c r="D185" s="64">
        <v>2</v>
      </c>
      <c r="E185" s="46" t="s">
        <v>479</v>
      </c>
      <c r="F185" s="46" t="s">
        <v>474</v>
      </c>
    </row>
    <row r="186" spans="1:6">
      <c r="A186" s="46" t="s">
        <v>517</v>
      </c>
      <c r="B186" s="46" t="s">
        <v>516</v>
      </c>
      <c r="C186" s="46" t="s">
        <v>297</v>
      </c>
      <c r="D186" s="64">
        <v>1</v>
      </c>
      <c r="E186" s="46" t="s">
        <v>90</v>
      </c>
      <c r="F186" s="46" t="s">
        <v>464</v>
      </c>
    </row>
    <row r="187" spans="1:6">
      <c r="A187" s="46" t="s">
        <v>222</v>
      </c>
      <c r="B187" s="46" t="s">
        <v>357</v>
      </c>
      <c r="C187" s="46" t="s">
        <v>297</v>
      </c>
      <c r="D187" s="64">
        <v>1</v>
      </c>
      <c r="E187" s="46" t="s">
        <v>219</v>
      </c>
      <c r="F187" s="46" t="s">
        <v>220</v>
      </c>
    </row>
    <row r="188" spans="1:6">
      <c r="A188" s="46" t="s">
        <v>88</v>
      </c>
      <c r="B188" s="46" t="s">
        <v>360</v>
      </c>
      <c r="C188" s="46" t="s">
        <v>297</v>
      </c>
      <c r="D188" s="64">
        <v>2</v>
      </c>
      <c r="E188" s="46" t="s">
        <v>465</v>
      </c>
      <c r="F188" s="46" t="s">
        <v>464</v>
      </c>
    </row>
    <row r="189" spans="1:6">
      <c r="A189" s="46" t="s">
        <v>13</v>
      </c>
      <c r="B189" s="46" t="s">
        <v>361</v>
      </c>
      <c r="C189" s="46" t="s">
        <v>297</v>
      </c>
      <c r="D189" s="64">
        <v>5</v>
      </c>
      <c r="E189" s="46" t="s">
        <v>4</v>
      </c>
      <c r="F189" s="46" t="s">
        <v>464</v>
      </c>
    </row>
    <row r="190" spans="1:6">
      <c r="A190" s="46" t="s">
        <v>2</v>
      </c>
      <c r="B190" s="46" t="s">
        <v>3</v>
      </c>
      <c r="C190" s="46" t="s">
        <v>297</v>
      </c>
      <c r="D190" s="64">
        <v>5</v>
      </c>
      <c r="E190" s="46" t="s">
        <v>210</v>
      </c>
      <c r="F190" s="46" t="s">
        <v>211</v>
      </c>
    </row>
    <row r="191" spans="1:6">
      <c r="A191" s="46" t="s">
        <v>246</v>
      </c>
      <c r="B191" s="46" t="s">
        <v>362</v>
      </c>
      <c r="C191" s="46" t="s">
        <v>297</v>
      </c>
      <c r="D191" s="64">
        <v>3</v>
      </c>
      <c r="E191" s="46" t="s">
        <v>485</v>
      </c>
      <c r="F191" s="46" t="s">
        <v>472</v>
      </c>
    </row>
    <row r="192" spans="1:6">
      <c r="A192" s="46" t="s">
        <v>515</v>
      </c>
      <c r="B192" s="46" t="s">
        <v>514</v>
      </c>
      <c r="C192" s="46" t="s">
        <v>297</v>
      </c>
      <c r="D192" s="64">
        <v>2</v>
      </c>
      <c r="E192" s="46" t="s">
        <v>484</v>
      </c>
      <c r="F192" s="46" t="s">
        <v>477</v>
      </c>
    </row>
    <row r="193" spans="1:6">
      <c r="A193" s="46" t="s">
        <v>363</v>
      </c>
      <c r="B193" s="46" t="s">
        <v>364</v>
      </c>
      <c r="C193" s="46" t="s">
        <v>297</v>
      </c>
      <c r="D193" s="64">
        <v>1</v>
      </c>
      <c r="E193" s="46" t="s">
        <v>470</v>
      </c>
      <c r="F193" s="46" t="s">
        <v>220</v>
      </c>
    </row>
    <row r="194" spans="1:6">
      <c r="A194" s="46" t="s">
        <v>224</v>
      </c>
      <c r="B194" s="46" t="s">
        <v>225</v>
      </c>
      <c r="C194" s="46" t="s">
        <v>297</v>
      </c>
      <c r="D194" s="64">
        <v>1</v>
      </c>
      <c r="E194" s="46" t="s">
        <v>219</v>
      </c>
      <c r="F194" s="46" t="s">
        <v>220</v>
      </c>
    </row>
    <row r="195" spans="1:6">
      <c r="A195" s="46" t="s">
        <v>61</v>
      </c>
      <c r="B195" s="46" t="s">
        <v>62</v>
      </c>
      <c r="C195" s="46" t="s">
        <v>297</v>
      </c>
      <c r="D195" s="64">
        <v>2</v>
      </c>
      <c r="E195" s="46" t="s">
        <v>465</v>
      </c>
      <c r="F195" s="46" t="s">
        <v>464</v>
      </c>
    </row>
    <row r="196" spans="1:6">
      <c r="A196" s="46" t="s">
        <v>82</v>
      </c>
      <c r="B196" s="46" t="s">
        <v>83</v>
      </c>
      <c r="C196" s="46" t="s">
        <v>297</v>
      </c>
      <c r="D196" s="64">
        <v>1</v>
      </c>
      <c r="E196" s="46" t="s">
        <v>465</v>
      </c>
      <c r="F196" s="46" t="s">
        <v>464</v>
      </c>
    </row>
    <row r="197" spans="1:6">
      <c r="A197" s="46" t="s">
        <v>118</v>
      </c>
      <c r="B197" s="46" t="s">
        <v>366</v>
      </c>
      <c r="C197" s="46" t="s">
        <v>297</v>
      </c>
      <c r="D197" s="64">
        <v>3</v>
      </c>
      <c r="E197" s="46" t="s">
        <v>107</v>
      </c>
      <c r="F197" s="46" t="s">
        <v>464</v>
      </c>
    </row>
    <row r="198" spans="1:6">
      <c r="A198" s="46" t="s">
        <v>181</v>
      </c>
      <c r="B198" s="46" t="s">
        <v>182</v>
      </c>
      <c r="C198" s="46" t="s">
        <v>297</v>
      </c>
      <c r="D198" s="64">
        <v>3</v>
      </c>
      <c r="E198" s="46" t="s">
        <v>513</v>
      </c>
      <c r="F198" s="46" t="s">
        <v>477</v>
      </c>
    </row>
    <row r="199" spans="1:6">
      <c r="A199" s="46" t="s">
        <v>512</v>
      </c>
      <c r="B199" s="46" t="s">
        <v>511</v>
      </c>
      <c r="C199" s="46" t="s">
        <v>297</v>
      </c>
      <c r="D199" s="64">
        <v>11</v>
      </c>
      <c r="E199" s="46" t="s">
        <v>500</v>
      </c>
      <c r="F199" s="46" t="s">
        <v>474</v>
      </c>
    </row>
    <row r="200" spans="1:6">
      <c r="A200" s="46" t="s">
        <v>202</v>
      </c>
      <c r="B200" s="46" t="s">
        <v>206</v>
      </c>
      <c r="C200" s="46" t="s">
        <v>297</v>
      </c>
      <c r="D200" s="64">
        <v>13</v>
      </c>
      <c r="E200" s="46" t="s">
        <v>481</v>
      </c>
      <c r="F200" s="46" t="s">
        <v>474</v>
      </c>
    </row>
    <row r="201" spans="1:6">
      <c r="A201" s="46" t="s">
        <v>64</v>
      </c>
      <c r="B201" s="46" t="s">
        <v>65</v>
      </c>
      <c r="C201" s="46" t="s">
        <v>297</v>
      </c>
      <c r="D201" s="64">
        <v>1</v>
      </c>
      <c r="E201" s="46" t="s">
        <v>465</v>
      </c>
      <c r="F201" s="46" t="s">
        <v>464</v>
      </c>
    </row>
    <row r="202" spans="1:6">
      <c r="A202" s="46" t="s">
        <v>368</v>
      </c>
      <c r="B202" s="46" t="s">
        <v>369</v>
      </c>
      <c r="C202" s="46" t="s">
        <v>297</v>
      </c>
      <c r="D202" s="64">
        <v>5</v>
      </c>
      <c r="E202" s="46" t="s">
        <v>471</v>
      </c>
      <c r="F202" s="46" t="s">
        <v>155</v>
      </c>
    </row>
    <row r="203" spans="1:6">
      <c r="A203" s="46" t="s">
        <v>370</v>
      </c>
      <c r="B203" s="46" t="s">
        <v>371</v>
      </c>
      <c r="C203" s="46" t="s">
        <v>297</v>
      </c>
      <c r="D203" s="64">
        <v>3</v>
      </c>
      <c r="E203" s="46" t="s">
        <v>471</v>
      </c>
      <c r="F203" s="46" t="s">
        <v>155</v>
      </c>
    </row>
    <row r="204" spans="1:6">
      <c r="A204" s="46" t="s">
        <v>372</v>
      </c>
      <c r="B204" s="46" t="s">
        <v>373</v>
      </c>
      <c r="C204" s="46" t="s">
        <v>297</v>
      </c>
      <c r="D204" s="64">
        <v>2</v>
      </c>
      <c r="E204" s="46" t="s">
        <v>471</v>
      </c>
      <c r="F204" s="46" t="s">
        <v>155</v>
      </c>
    </row>
    <row r="205" spans="1:6">
      <c r="A205" s="46" t="s">
        <v>374</v>
      </c>
      <c r="B205" s="46" t="s">
        <v>375</v>
      </c>
      <c r="C205" s="46" t="s">
        <v>297</v>
      </c>
      <c r="D205" s="64">
        <v>5</v>
      </c>
      <c r="E205" s="46" t="s">
        <v>471</v>
      </c>
      <c r="F205" s="46" t="s">
        <v>155</v>
      </c>
    </row>
    <row r="206" spans="1:6">
      <c r="A206" s="46" t="s">
        <v>66</v>
      </c>
      <c r="B206" s="46" t="s">
        <v>378</v>
      </c>
      <c r="C206" s="46" t="s">
        <v>297</v>
      </c>
      <c r="D206" s="64">
        <v>1</v>
      </c>
      <c r="E206" s="46" t="s">
        <v>465</v>
      </c>
      <c r="F206" s="46" t="s">
        <v>464</v>
      </c>
    </row>
    <row r="207" spans="1:6">
      <c r="A207" s="46" t="s">
        <v>18</v>
      </c>
      <c r="B207" s="46" t="s">
        <v>19</v>
      </c>
      <c r="C207" s="46" t="s">
        <v>297</v>
      </c>
      <c r="D207" s="64">
        <v>4</v>
      </c>
      <c r="E207" s="46" t="s">
        <v>4</v>
      </c>
      <c r="F207" s="46" t="s">
        <v>464</v>
      </c>
    </row>
    <row r="208" spans="1:6">
      <c r="A208" s="46" t="s">
        <v>129</v>
      </c>
      <c r="B208" s="46" t="s">
        <v>130</v>
      </c>
      <c r="C208" s="46" t="s">
        <v>297</v>
      </c>
      <c r="D208" s="64">
        <v>10</v>
      </c>
      <c r="E208" s="46" t="s">
        <v>437</v>
      </c>
      <c r="F208" s="46" t="s">
        <v>464</v>
      </c>
    </row>
    <row r="209" spans="1:6">
      <c r="A209" s="46" t="s">
        <v>510</v>
      </c>
      <c r="B209" s="46" t="s">
        <v>509</v>
      </c>
      <c r="C209" s="46" t="s">
        <v>297</v>
      </c>
      <c r="D209" s="64">
        <v>1</v>
      </c>
      <c r="E209" s="46" t="s">
        <v>219</v>
      </c>
      <c r="F209" s="46" t="s">
        <v>220</v>
      </c>
    </row>
    <row r="210" spans="1:6">
      <c r="A210" s="46" t="s">
        <v>16</v>
      </c>
      <c r="B210" s="46" t="s">
        <v>385</v>
      </c>
      <c r="C210" s="46" t="s">
        <v>297</v>
      </c>
      <c r="D210" s="64">
        <v>3</v>
      </c>
      <c r="E210" s="46" t="s">
        <v>4</v>
      </c>
      <c r="F210" s="46" t="s">
        <v>464</v>
      </c>
    </row>
    <row r="211" spans="1:6">
      <c r="A211" s="46" t="s">
        <v>381</v>
      </c>
      <c r="B211" s="46" t="s">
        <v>508</v>
      </c>
      <c r="C211" s="46" t="s">
        <v>297</v>
      </c>
      <c r="D211" s="64">
        <v>2</v>
      </c>
      <c r="E211" s="46" t="s">
        <v>4</v>
      </c>
      <c r="F211" s="46" t="s">
        <v>464</v>
      </c>
    </row>
    <row r="212" spans="1:6">
      <c r="A212" s="46" t="s">
        <v>507</v>
      </c>
      <c r="B212" s="46" t="s">
        <v>506</v>
      </c>
      <c r="C212" s="46" t="s">
        <v>297</v>
      </c>
      <c r="D212" s="64">
        <v>2</v>
      </c>
      <c r="E212" s="46" t="s">
        <v>505</v>
      </c>
      <c r="F212" s="46" t="s">
        <v>505</v>
      </c>
    </row>
    <row r="213" spans="1:6">
      <c r="A213" s="46" t="s">
        <v>11</v>
      </c>
      <c r="B213" s="46" t="s">
        <v>387</v>
      </c>
      <c r="C213" s="46" t="s">
        <v>297</v>
      </c>
      <c r="D213" s="64">
        <v>5</v>
      </c>
      <c r="E213" s="46" t="s">
        <v>489</v>
      </c>
      <c r="F213" s="46" t="s">
        <v>464</v>
      </c>
    </row>
    <row r="214" spans="1:6">
      <c r="A214" s="46" t="s">
        <v>193</v>
      </c>
      <c r="B214" s="46" t="s">
        <v>194</v>
      </c>
      <c r="C214" s="46" t="s">
        <v>297</v>
      </c>
      <c r="D214" s="64">
        <v>1</v>
      </c>
      <c r="E214" s="46" t="s">
        <v>491</v>
      </c>
      <c r="F214" s="46" t="s">
        <v>477</v>
      </c>
    </row>
    <row r="215" spans="1:6">
      <c r="A215" s="46" t="s">
        <v>388</v>
      </c>
      <c r="B215" s="46" t="s">
        <v>389</v>
      </c>
      <c r="C215" s="46" t="s">
        <v>297</v>
      </c>
      <c r="D215" s="64">
        <v>6</v>
      </c>
      <c r="E215" s="46" t="s">
        <v>504</v>
      </c>
      <c r="F215" s="46" t="s">
        <v>472</v>
      </c>
    </row>
    <row r="216" spans="1:6">
      <c r="A216" s="46" t="s">
        <v>242</v>
      </c>
      <c r="B216" s="46" t="s">
        <v>390</v>
      </c>
      <c r="C216" s="46" t="s">
        <v>297</v>
      </c>
      <c r="D216" s="64">
        <v>3</v>
      </c>
      <c r="E216" s="46" t="s">
        <v>473</v>
      </c>
      <c r="F216" s="46" t="s">
        <v>472</v>
      </c>
    </row>
    <row r="217" spans="1:6">
      <c r="A217" s="46" t="s">
        <v>185</v>
      </c>
      <c r="B217" s="46" t="s">
        <v>391</v>
      </c>
      <c r="C217" s="46" t="s">
        <v>297</v>
      </c>
      <c r="D217" s="64">
        <v>2</v>
      </c>
      <c r="E217" s="46" t="s">
        <v>503</v>
      </c>
      <c r="F217" s="46" t="s">
        <v>477</v>
      </c>
    </row>
    <row r="218" spans="1:6">
      <c r="A218" s="46" t="s">
        <v>84</v>
      </c>
      <c r="B218" s="46" t="s">
        <v>85</v>
      </c>
      <c r="C218" s="46" t="s">
        <v>297</v>
      </c>
      <c r="D218" s="64">
        <v>4</v>
      </c>
      <c r="E218" s="46" t="s">
        <v>465</v>
      </c>
      <c r="F218" s="46" t="s">
        <v>464</v>
      </c>
    </row>
    <row r="219" spans="1:6">
      <c r="A219" s="46" t="s">
        <v>69</v>
      </c>
      <c r="B219" s="46" t="s">
        <v>70</v>
      </c>
      <c r="C219" s="46" t="s">
        <v>297</v>
      </c>
      <c r="D219" s="64">
        <v>4</v>
      </c>
      <c r="E219" s="46" t="s">
        <v>465</v>
      </c>
      <c r="F219" s="46" t="s">
        <v>464</v>
      </c>
    </row>
    <row r="220" spans="1:6">
      <c r="A220" s="46" t="s">
        <v>502</v>
      </c>
      <c r="B220" s="46" t="s">
        <v>501</v>
      </c>
      <c r="C220" s="46" t="s">
        <v>297</v>
      </c>
      <c r="D220" s="64">
        <v>1</v>
      </c>
      <c r="E220" s="46" t="s">
        <v>500</v>
      </c>
      <c r="F220" s="46" t="s">
        <v>474</v>
      </c>
    </row>
    <row r="221" spans="1:6">
      <c r="A221" s="46" t="s">
        <v>392</v>
      </c>
      <c r="B221" s="46" t="s">
        <v>393</v>
      </c>
      <c r="C221" s="46" t="s">
        <v>297</v>
      </c>
      <c r="D221" s="64">
        <v>1</v>
      </c>
      <c r="E221" s="46" t="s">
        <v>499</v>
      </c>
      <c r="F221" s="46" t="s">
        <v>477</v>
      </c>
    </row>
    <row r="222" spans="1:6">
      <c r="A222" s="46" t="s">
        <v>6</v>
      </c>
      <c r="B222" s="46" t="s">
        <v>394</v>
      </c>
      <c r="C222" s="46" t="s">
        <v>297</v>
      </c>
      <c r="D222" s="64">
        <v>8</v>
      </c>
      <c r="E222" s="46" t="s">
        <v>4</v>
      </c>
      <c r="F222" s="46" t="s">
        <v>464</v>
      </c>
    </row>
    <row r="223" spans="1:6">
      <c r="A223" s="46" t="s">
        <v>71</v>
      </c>
      <c r="B223" s="46" t="s">
        <v>72</v>
      </c>
      <c r="C223" s="46" t="s">
        <v>297</v>
      </c>
      <c r="D223" s="64">
        <v>2</v>
      </c>
      <c r="E223" s="46" t="s">
        <v>465</v>
      </c>
      <c r="F223" s="46" t="s">
        <v>464</v>
      </c>
    </row>
    <row r="224" spans="1:6">
      <c r="A224" s="46" t="s">
        <v>183</v>
      </c>
      <c r="B224" s="46" t="s">
        <v>184</v>
      </c>
      <c r="C224" s="46" t="s">
        <v>297</v>
      </c>
      <c r="D224" s="64">
        <v>5</v>
      </c>
      <c r="E224" s="46" t="s">
        <v>498</v>
      </c>
      <c r="F224" s="46" t="s">
        <v>477</v>
      </c>
    </row>
    <row r="225" spans="1:6">
      <c r="A225" s="46" t="s">
        <v>20</v>
      </c>
      <c r="B225" s="46" t="s">
        <v>21</v>
      </c>
      <c r="C225" s="46" t="s">
        <v>297</v>
      </c>
      <c r="D225" s="64">
        <v>11</v>
      </c>
      <c r="E225" s="46" t="s">
        <v>473</v>
      </c>
      <c r="F225" s="46" t="s">
        <v>464</v>
      </c>
    </row>
    <row r="226" spans="1:6">
      <c r="A226" s="46" t="s">
        <v>240</v>
      </c>
      <c r="B226" s="46" t="s">
        <v>241</v>
      </c>
      <c r="C226" s="46" t="s">
        <v>297</v>
      </c>
      <c r="D226" s="64">
        <v>33</v>
      </c>
      <c r="E226" s="46" t="s">
        <v>485</v>
      </c>
      <c r="F226" s="46" t="s">
        <v>472</v>
      </c>
    </row>
    <row r="227" spans="1:6">
      <c r="A227" s="46" t="s">
        <v>101</v>
      </c>
      <c r="B227" s="46" t="s">
        <v>102</v>
      </c>
      <c r="C227" s="46" t="s">
        <v>297</v>
      </c>
      <c r="D227" s="64">
        <v>3</v>
      </c>
      <c r="E227" s="46" t="s">
        <v>103</v>
      </c>
      <c r="F227" s="46" t="s">
        <v>464</v>
      </c>
    </row>
    <row r="228" spans="1:6">
      <c r="A228" s="46" t="s">
        <v>151</v>
      </c>
      <c r="B228" s="46" t="s">
        <v>398</v>
      </c>
      <c r="C228" s="46" t="s">
        <v>297</v>
      </c>
      <c r="D228" s="64">
        <v>10</v>
      </c>
      <c r="E228" s="46" t="s">
        <v>142</v>
      </c>
      <c r="F228" s="46" t="s">
        <v>464</v>
      </c>
    </row>
    <row r="229" spans="1:6">
      <c r="A229" s="46" t="s">
        <v>152</v>
      </c>
      <c r="B229" s="46" t="s">
        <v>153</v>
      </c>
      <c r="C229" s="46" t="s">
        <v>297</v>
      </c>
      <c r="D229" s="64">
        <v>10</v>
      </c>
      <c r="E229" s="46" t="s">
        <v>497</v>
      </c>
      <c r="F229" s="46" t="s">
        <v>464</v>
      </c>
    </row>
    <row r="230" spans="1:6">
      <c r="A230" s="46" t="s">
        <v>100</v>
      </c>
      <c r="B230" s="46" t="s">
        <v>399</v>
      </c>
      <c r="C230" s="46" t="s">
        <v>297</v>
      </c>
      <c r="D230" s="64">
        <v>4</v>
      </c>
      <c r="E230" s="46" t="s">
        <v>90</v>
      </c>
      <c r="F230" s="46" t="s">
        <v>464</v>
      </c>
    </row>
    <row r="231" spans="1:6">
      <c r="A231" s="46" t="s">
        <v>73</v>
      </c>
      <c r="B231" s="46" t="s">
        <v>74</v>
      </c>
      <c r="C231" s="46" t="s">
        <v>297</v>
      </c>
      <c r="D231" s="64">
        <v>2</v>
      </c>
      <c r="E231" s="46" t="s">
        <v>465</v>
      </c>
      <c r="F231" s="46" t="s">
        <v>464</v>
      </c>
    </row>
    <row r="232" spans="1:6">
      <c r="A232" s="46" t="s">
        <v>400</v>
      </c>
      <c r="B232" s="46" t="s">
        <v>401</v>
      </c>
      <c r="C232" s="46" t="s">
        <v>297</v>
      </c>
      <c r="D232" s="64">
        <v>3</v>
      </c>
      <c r="E232" s="46" t="s">
        <v>471</v>
      </c>
      <c r="F232" s="46" t="s">
        <v>155</v>
      </c>
    </row>
    <row r="233" spans="1:6">
      <c r="A233" s="46" t="s">
        <v>157</v>
      </c>
      <c r="B233" s="46" t="s">
        <v>402</v>
      </c>
      <c r="C233" s="46" t="s">
        <v>297</v>
      </c>
      <c r="D233" s="64">
        <v>10</v>
      </c>
      <c r="E233" s="46" t="s">
        <v>158</v>
      </c>
      <c r="F233" s="46" t="s">
        <v>477</v>
      </c>
    </row>
    <row r="234" spans="1:6">
      <c r="A234" s="46" t="s">
        <v>403</v>
      </c>
      <c r="B234" s="46" t="s">
        <v>404</v>
      </c>
      <c r="C234" s="46" t="s">
        <v>297</v>
      </c>
      <c r="D234" s="64">
        <v>1</v>
      </c>
      <c r="E234" s="46" t="s">
        <v>496</v>
      </c>
      <c r="F234" s="46" t="s">
        <v>464</v>
      </c>
    </row>
    <row r="235" spans="1:6">
      <c r="A235" s="46" t="s">
        <v>405</v>
      </c>
      <c r="B235" s="46" t="s">
        <v>406</v>
      </c>
      <c r="C235" s="46" t="s">
        <v>297</v>
      </c>
      <c r="D235" s="64">
        <v>2</v>
      </c>
      <c r="E235" s="46" t="s">
        <v>219</v>
      </c>
      <c r="F235" s="46" t="s">
        <v>220</v>
      </c>
    </row>
    <row r="236" spans="1:6">
      <c r="A236" s="46" t="s">
        <v>259</v>
      </c>
      <c r="B236" s="46" t="s">
        <v>495</v>
      </c>
      <c r="C236" s="46" t="s">
        <v>297</v>
      </c>
      <c r="D236" s="64">
        <v>4</v>
      </c>
      <c r="E236" s="46" t="s">
        <v>479</v>
      </c>
      <c r="F236" s="46" t="s">
        <v>474</v>
      </c>
    </row>
    <row r="237" spans="1:6">
      <c r="A237" s="46" t="s">
        <v>207</v>
      </c>
      <c r="B237" s="46" t="s">
        <v>494</v>
      </c>
      <c r="C237" s="46" t="s">
        <v>297</v>
      </c>
      <c r="D237" s="64">
        <v>8</v>
      </c>
      <c r="E237" s="46" t="s">
        <v>481</v>
      </c>
      <c r="F237" s="46" t="s">
        <v>474</v>
      </c>
    </row>
    <row r="238" spans="1:6">
      <c r="A238" s="46" t="s">
        <v>493</v>
      </c>
      <c r="B238" s="46" t="s">
        <v>492</v>
      </c>
      <c r="C238" s="46" t="s">
        <v>297</v>
      </c>
      <c r="D238" s="64">
        <v>5</v>
      </c>
      <c r="E238" s="46" t="s">
        <v>491</v>
      </c>
      <c r="F238" s="46" t="s">
        <v>477</v>
      </c>
    </row>
    <row r="239" spans="1:6">
      <c r="A239" s="46" t="s">
        <v>407</v>
      </c>
      <c r="B239" s="46" t="s">
        <v>408</v>
      </c>
      <c r="C239" s="46" t="s">
        <v>297</v>
      </c>
      <c r="D239" s="64">
        <v>2</v>
      </c>
      <c r="E239" s="46" t="s">
        <v>490</v>
      </c>
      <c r="F239" s="46" t="s">
        <v>472</v>
      </c>
    </row>
    <row r="240" spans="1:6">
      <c r="A240" s="46" t="s">
        <v>409</v>
      </c>
      <c r="B240" s="46" t="s">
        <v>410</v>
      </c>
      <c r="C240" s="46" t="s">
        <v>297</v>
      </c>
      <c r="D240" s="64">
        <v>1</v>
      </c>
      <c r="E240" s="46" t="s">
        <v>490</v>
      </c>
      <c r="F240" s="46" t="s">
        <v>472</v>
      </c>
    </row>
    <row r="241" spans="1:6">
      <c r="A241" s="46" t="s">
        <v>413</v>
      </c>
      <c r="B241" s="46" t="s">
        <v>414</v>
      </c>
      <c r="C241" s="46" t="s">
        <v>297</v>
      </c>
      <c r="D241" s="64">
        <v>3</v>
      </c>
      <c r="E241" s="46" t="s">
        <v>489</v>
      </c>
      <c r="F241" s="46" t="s">
        <v>464</v>
      </c>
    </row>
    <row r="242" spans="1:6">
      <c r="A242" s="46" t="s">
        <v>488</v>
      </c>
      <c r="B242" s="46" t="s">
        <v>487</v>
      </c>
      <c r="C242" s="46" t="s">
        <v>297</v>
      </c>
      <c r="D242" s="64">
        <v>4</v>
      </c>
      <c r="E242" s="46" t="s">
        <v>486</v>
      </c>
      <c r="F242" s="46" t="s">
        <v>472</v>
      </c>
    </row>
    <row r="243" spans="1:6">
      <c r="A243" s="46" t="s">
        <v>236</v>
      </c>
      <c r="B243" s="46" t="s">
        <v>415</v>
      </c>
      <c r="C243" s="46" t="s">
        <v>297</v>
      </c>
      <c r="D243" s="64">
        <v>4</v>
      </c>
      <c r="E243" s="46" t="s">
        <v>486</v>
      </c>
      <c r="F243" s="46" t="s">
        <v>472</v>
      </c>
    </row>
    <row r="244" spans="1:6">
      <c r="A244" s="46" t="s">
        <v>243</v>
      </c>
      <c r="B244" s="46" t="s">
        <v>416</v>
      </c>
      <c r="C244" s="46" t="s">
        <v>297</v>
      </c>
      <c r="D244" s="64">
        <v>9</v>
      </c>
      <c r="E244" s="46" t="s">
        <v>485</v>
      </c>
      <c r="F244" s="46" t="s">
        <v>472</v>
      </c>
    </row>
    <row r="245" spans="1:6">
      <c r="A245" s="46" t="s">
        <v>186</v>
      </c>
      <c r="B245" s="46" t="s">
        <v>187</v>
      </c>
      <c r="C245" s="46" t="s">
        <v>297</v>
      </c>
      <c r="D245" s="64">
        <v>4</v>
      </c>
      <c r="E245" s="46" t="s">
        <v>484</v>
      </c>
      <c r="F245" s="46" t="s">
        <v>477</v>
      </c>
    </row>
    <row r="246" spans="1:6">
      <c r="A246" s="46" t="s">
        <v>27</v>
      </c>
      <c r="B246" s="46" t="s">
        <v>28</v>
      </c>
      <c r="C246" s="46" t="s">
        <v>297</v>
      </c>
      <c r="D246" s="64">
        <v>9</v>
      </c>
      <c r="E246" s="46" t="s">
        <v>473</v>
      </c>
      <c r="F246" s="46" t="s">
        <v>472</v>
      </c>
    </row>
    <row r="247" spans="1:6">
      <c r="A247" s="46" t="s">
        <v>417</v>
      </c>
      <c r="B247" s="46" t="s">
        <v>418</v>
      </c>
      <c r="C247" s="46" t="s">
        <v>297</v>
      </c>
      <c r="D247" s="64">
        <v>1</v>
      </c>
      <c r="E247" s="46" t="s">
        <v>483</v>
      </c>
      <c r="F247" s="46" t="s">
        <v>477</v>
      </c>
    </row>
    <row r="248" spans="1:6">
      <c r="A248" s="46" t="s">
        <v>205</v>
      </c>
      <c r="B248" s="46" t="s">
        <v>482</v>
      </c>
      <c r="C248" s="46" t="s">
        <v>297</v>
      </c>
      <c r="D248" s="64">
        <v>1</v>
      </c>
      <c r="E248" s="46" t="s">
        <v>481</v>
      </c>
      <c r="F248" s="46" t="s">
        <v>474</v>
      </c>
    </row>
    <row r="249" spans="1:6">
      <c r="A249" s="46" t="s">
        <v>256</v>
      </c>
      <c r="B249" s="46" t="s">
        <v>480</v>
      </c>
      <c r="C249" s="46" t="s">
        <v>297</v>
      </c>
      <c r="D249" s="64">
        <v>3</v>
      </c>
      <c r="E249" s="46" t="s">
        <v>479</v>
      </c>
      <c r="F249" s="46" t="s">
        <v>474</v>
      </c>
    </row>
    <row r="250" spans="1:6">
      <c r="A250" s="46" t="s">
        <v>22</v>
      </c>
      <c r="B250" s="46" t="s">
        <v>23</v>
      </c>
      <c r="C250" s="46" t="s">
        <v>297</v>
      </c>
      <c r="D250" s="64">
        <v>29</v>
      </c>
      <c r="E250" s="46" t="s">
        <v>4</v>
      </c>
      <c r="F250" s="46" t="s">
        <v>464</v>
      </c>
    </row>
    <row r="251" spans="1:6">
      <c r="A251" s="46" t="s">
        <v>238</v>
      </c>
      <c r="B251" s="46" t="s">
        <v>239</v>
      </c>
      <c r="C251" s="46" t="s">
        <v>297</v>
      </c>
      <c r="D251" s="64">
        <v>2</v>
      </c>
      <c r="E251" s="46" t="s">
        <v>478</v>
      </c>
      <c r="F251" s="46" t="s">
        <v>477</v>
      </c>
    </row>
    <row r="252" spans="1:6">
      <c r="A252" s="46" t="s">
        <v>76</v>
      </c>
      <c r="B252" s="46" t="s">
        <v>77</v>
      </c>
      <c r="C252" s="46" t="s">
        <v>297</v>
      </c>
      <c r="D252" s="64">
        <v>6</v>
      </c>
      <c r="E252" s="46" t="s">
        <v>465</v>
      </c>
      <c r="F252" s="46" t="s">
        <v>464</v>
      </c>
    </row>
    <row r="253" spans="1:6">
      <c r="A253" s="46" t="s">
        <v>247</v>
      </c>
      <c r="B253" s="46" t="s">
        <v>476</v>
      </c>
      <c r="C253" s="46" t="s">
        <v>297</v>
      </c>
      <c r="D253" s="64">
        <v>2</v>
      </c>
      <c r="E253" s="46" t="s">
        <v>475</v>
      </c>
      <c r="F253" s="46" t="s">
        <v>474</v>
      </c>
    </row>
    <row r="254" spans="1:6">
      <c r="A254" s="46" t="s">
        <v>217</v>
      </c>
      <c r="B254" s="46" t="s">
        <v>218</v>
      </c>
      <c r="C254" s="46" t="s">
        <v>297</v>
      </c>
      <c r="D254" s="64">
        <v>8</v>
      </c>
      <c r="E254" s="46" t="s">
        <v>219</v>
      </c>
      <c r="F254" s="46" t="s">
        <v>220</v>
      </c>
    </row>
    <row r="255" spans="1:6">
      <c r="A255" s="46" t="s">
        <v>26</v>
      </c>
      <c r="B255" s="46" t="s">
        <v>423</v>
      </c>
      <c r="C255" s="46" t="s">
        <v>297</v>
      </c>
      <c r="D255" s="64">
        <v>4</v>
      </c>
      <c r="E255" s="46" t="s">
        <v>473</v>
      </c>
      <c r="F255" s="46" t="s">
        <v>472</v>
      </c>
    </row>
    <row r="256" spans="1:6">
      <c r="A256" s="46" t="s">
        <v>424</v>
      </c>
      <c r="B256" s="46" t="s">
        <v>425</v>
      </c>
      <c r="C256" s="46" t="s">
        <v>297</v>
      </c>
      <c r="D256" s="64">
        <v>1</v>
      </c>
      <c r="E256" s="46" t="s">
        <v>471</v>
      </c>
      <c r="F256" s="46" t="s">
        <v>155</v>
      </c>
    </row>
    <row r="257" spans="1:6">
      <c r="A257" s="46" t="s">
        <v>427</v>
      </c>
      <c r="B257" s="46" t="s">
        <v>428</v>
      </c>
      <c r="C257" s="46" t="s">
        <v>297</v>
      </c>
      <c r="D257" s="64">
        <v>5</v>
      </c>
      <c r="E257" s="46" t="s">
        <v>471</v>
      </c>
      <c r="F257" s="46" t="s">
        <v>155</v>
      </c>
    </row>
    <row r="258" spans="1:6">
      <c r="A258" s="46" t="s">
        <v>429</v>
      </c>
      <c r="B258" s="46" t="s">
        <v>430</v>
      </c>
      <c r="C258" s="46" t="s">
        <v>297</v>
      </c>
      <c r="D258" s="64">
        <v>3</v>
      </c>
      <c r="E258" s="46" t="s">
        <v>471</v>
      </c>
      <c r="F258" s="46" t="s">
        <v>155</v>
      </c>
    </row>
    <row r="259" spans="1:6">
      <c r="A259" s="46" t="s">
        <v>431</v>
      </c>
      <c r="B259" s="46" t="s">
        <v>432</v>
      </c>
      <c r="C259" s="46" t="s">
        <v>297</v>
      </c>
      <c r="D259" s="64">
        <v>2</v>
      </c>
      <c r="E259" s="46" t="s">
        <v>471</v>
      </c>
      <c r="F259" s="46" t="s">
        <v>155</v>
      </c>
    </row>
    <row r="260" spans="1:6">
      <c r="A260" s="46" t="s">
        <v>50</v>
      </c>
      <c r="B260" s="46" t="s">
        <v>308</v>
      </c>
      <c r="C260" s="46" t="s">
        <v>220</v>
      </c>
      <c r="D260" s="64">
        <v>1</v>
      </c>
      <c r="E260" s="46" t="s">
        <v>465</v>
      </c>
      <c r="F260" s="46" t="s">
        <v>464</v>
      </c>
    </row>
    <row r="261" spans="1:6">
      <c r="A261" s="46" t="s">
        <v>221</v>
      </c>
      <c r="B261" s="46" t="s">
        <v>309</v>
      </c>
      <c r="C261" s="46" t="s">
        <v>220</v>
      </c>
      <c r="D261" s="64">
        <v>13</v>
      </c>
      <c r="E261" s="46" t="s">
        <v>470</v>
      </c>
      <c r="F261" s="46" t="s">
        <v>220</v>
      </c>
    </row>
    <row r="262" spans="1:6">
      <c r="A262" s="46" t="s">
        <v>44</v>
      </c>
      <c r="B262" s="46" t="s">
        <v>45</v>
      </c>
      <c r="C262" s="46" t="s">
        <v>220</v>
      </c>
      <c r="D262" s="64">
        <v>3</v>
      </c>
      <c r="E262" s="46" t="s">
        <v>465</v>
      </c>
      <c r="F262" s="46" t="s">
        <v>464</v>
      </c>
    </row>
    <row r="263" spans="1:6">
      <c r="A263" s="46" t="s">
        <v>143</v>
      </c>
      <c r="B263" s="46" t="s">
        <v>144</v>
      </c>
      <c r="C263" s="46" t="s">
        <v>220</v>
      </c>
      <c r="D263" s="64">
        <v>2</v>
      </c>
      <c r="E263" s="46" t="s">
        <v>142</v>
      </c>
      <c r="F263" s="46" t="s">
        <v>464</v>
      </c>
    </row>
    <row r="264" spans="1:6">
      <c r="A264" s="46" t="s">
        <v>226</v>
      </c>
      <c r="B264" s="46" t="s">
        <v>317</v>
      </c>
      <c r="C264" s="46" t="s">
        <v>220</v>
      </c>
      <c r="D264" s="64">
        <v>1</v>
      </c>
      <c r="E264" s="46" t="s">
        <v>470</v>
      </c>
      <c r="F264" s="46" t="s">
        <v>220</v>
      </c>
    </row>
    <row r="265" spans="1:6">
      <c r="A265" s="46" t="s">
        <v>228</v>
      </c>
      <c r="B265" s="46" t="s">
        <v>318</v>
      </c>
      <c r="C265" s="46" t="s">
        <v>220</v>
      </c>
      <c r="D265" s="64">
        <v>1</v>
      </c>
      <c r="E265" s="46" t="s">
        <v>470</v>
      </c>
      <c r="F265" s="46" t="s">
        <v>220</v>
      </c>
    </row>
    <row r="266" spans="1:6">
      <c r="A266" s="46" t="s">
        <v>127</v>
      </c>
      <c r="B266" s="46" t="s">
        <v>442</v>
      </c>
      <c r="C266" s="46" t="s">
        <v>220</v>
      </c>
      <c r="D266" s="64">
        <v>1</v>
      </c>
      <c r="E266" s="46" t="s">
        <v>469</v>
      </c>
      <c r="F266" s="46" t="s">
        <v>464</v>
      </c>
    </row>
    <row r="267" spans="1:6">
      <c r="A267" s="46" t="s">
        <v>468</v>
      </c>
      <c r="B267" s="46" t="s">
        <v>467</v>
      </c>
      <c r="C267" s="46" t="s">
        <v>220</v>
      </c>
      <c r="D267" s="64">
        <v>1</v>
      </c>
      <c r="E267" s="46" t="s">
        <v>466</v>
      </c>
      <c r="F267" s="46" t="s">
        <v>464</v>
      </c>
    </row>
    <row r="268" spans="1:6">
      <c r="A268" s="46" t="s">
        <v>88</v>
      </c>
      <c r="B268" s="46" t="s">
        <v>360</v>
      </c>
      <c r="C268" s="46" t="s">
        <v>220</v>
      </c>
      <c r="D268" s="64">
        <v>3</v>
      </c>
      <c r="E268" s="46" t="s">
        <v>465</v>
      </c>
      <c r="F268" s="46" t="s">
        <v>464</v>
      </c>
    </row>
    <row r="269" spans="1:6">
      <c r="A269" s="46" t="s">
        <v>86</v>
      </c>
      <c r="B269" s="46" t="s">
        <v>87</v>
      </c>
      <c r="C269" s="46" t="s">
        <v>220</v>
      </c>
      <c r="D269" s="64">
        <v>1</v>
      </c>
      <c r="E269" s="46" t="s">
        <v>465</v>
      </c>
      <c r="F269" s="46" t="s">
        <v>464</v>
      </c>
    </row>
    <row r="270" spans="1:6">
      <c r="A270" s="46" t="s">
        <v>217</v>
      </c>
      <c r="B270" s="46" t="s">
        <v>218</v>
      </c>
      <c r="C270" s="46" t="s">
        <v>220</v>
      </c>
      <c r="D270" s="64">
        <v>1</v>
      </c>
      <c r="E270" s="46" t="s">
        <v>219</v>
      </c>
      <c r="F270" s="46" t="s">
        <v>220</v>
      </c>
    </row>
    <row r="272" spans="1:6" s="65" customFormat="1">
      <c r="B272" s="65" t="s">
        <v>559</v>
      </c>
      <c r="C272" s="65" t="s">
        <v>465</v>
      </c>
      <c r="D272" s="66">
        <f>SUBTOTAL(9,D2:D271)</f>
        <v>1678</v>
      </c>
    </row>
    <row r="273" spans="4:4" s="65" customFormat="1">
      <c r="D273" s="66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3" sqref="B13"/>
    </sheetView>
  </sheetViews>
  <sheetFormatPr defaultRowHeight="15"/>
  <cols>
    <col min="1" max="1" width="32.5703125" style="46" bestFit="1" customWidth="1"/>
    <col min="2" max="2" width="7.85546875" style="46" bestFit="1" customWidth="1"/>
    <col min="3" max="3" width="12.7109375" style="46" customWidth="1"/>
    <col min="4" max="4" width="9.140625" style="46"/>
    <col min="5" max="5" width="12.140625" style="46" customWidth="1"/>
    <col min="6" max="6" width="9.140625" style="46"/>
    <col min="7" max="7" width="12" style="46" customWidth="1"/>
    <col min="8" max="16384" width="9.140625" style="46"/>
  </cols>
  <sheetData>
    <row r="1" spans="1:11" ht="74.25" thickBot="1">
      <c r="A1" s="40" t="s">
        <v>295</v>
      </c>
      <c r="B1" s="40" t="s">
        <v>459</v>
      </c>
      <c r="C1" s="41" t="s">
        <v>460</v>
      </c>
      <c r="D1" s="42" t="s">
        <v>461</v>
      </c>
      <c r="E1" s="43" t="s">
        <v>462</v>
      </c>
      <c r="F1" s="44" t="s">
        <v>458</v>
      </c>
      <c r="G1" s="45" t="s">
        <v>463</v>
      </c>
      <c r="J1" s="3"/>
      <c r="K1" s="37"/>
    </row>
    <row r="2" spans="1:11" s="54" customFormat="1" ht="15.75" thickTop="1">
      <c r="A2" s="47" t="s">
        <v>278</v>
      </c>
      <c r="B2" s="48">
        <v>463</v>
      </c>
      <c r="C2" s="49" t="s">
        <v>278</v>
      </c>
      <c r="D2" s="50">
        <v>22</v>
      </c>
      <c r="E2" s="51" t="s">
        <v>278</v>
      </c>
      <c r="F2" s="52">
        <v>22</v>
      </c>
      <c r="G2" s="53">
        <f>+D2-F2</f>
        <v>0</v>
      </c>
      <c r="J2" s="8"/>
      <c r="K2" s="38"/>
    </row>
    <row r="3" spans="1:11" s="54" customFormat="1">
      <c r="A3" s="47" t="s">
        <v>288</v>
      </c>
      <c r="B3" s="48">
        <v>49</v>
      </c>
      <c r="C3" s="49" t="s">
        <v>288</v>
      </c>
      <c r="D3" s="50">
        <v>2</v>
      </c>
      <c r="E3" s="51" t="s">
        <v>288</v>
      </c>
      <c r="F3" s="52">
        <v>2</v>
      </c>
      <c r="G3" s="53">
        <f t="shared" ref="G3:G11" si="0">+D3-F3</f>
        <v>0</v>
      </c>
      <c r="J3" s="8"/>
      <c r="K3" s="38"/>
    </row>
    <row r="4" spans="1:11" s="54" customFormat="1">
      <c r="A4" s="47" t="s">
        <v>287</v>
      </c>
      <c r="B4" s="48">
        <v>20</v>
      </c>
      <c r="C4" s="49" t="s">
        <v>287</v>
      </c>
      <c r="D4" s="50">
        <v>1</v>
      </c>
      <c r="E4" s="51" t="s">
        <v>287</v>
      </c>
      <c r="F4" s="52">
        <v>1</v>
      </c>
      <c r="G4" s="53">
        <f t="shared" si="0"/>
        <v>0</v>
      </c>
      <c r="J4" s="8"/>
      <c r="K4" s="38"/>
    </row>
    <row r="5" spans="1:11" s="54" customFormat="1">
      <c r="A5" s="47" t="s">
        <v>274</v>
      </c>
      <c r="B5" s="48">
        <v>20</v>
      </c>
      <c r="C5" s="49" t="s">
        <v>274</v>
      </c>
      <c r="D5" s="50">
        <v>1</v>
      </c>
      <c r="E5" s="51" t="s">
        <v>274</v>
      </c>
      <c r="F5" s="52">
        <v>1</v>
      </c>
      <c r="G5" s="53">
        <f t="shared" si="0"/>
        <v>0</v>
      </c>
      <c r="J5" s="8"/>
      <c r="K5" s="38"/>
    </row>
    <row r="6" spans="1:11" s="54" customFormat="1">
      <c r="A6" s="47" t="s">
        <v>279</v>
      </c>
      <c r="B6" s="48">
        <v>75</v>
      </c>
      <c r="C6" s="49" t="s">
        <v>279</v>
      </c>
      <c r="D6" s="50">
        <v>4</v>
      </c>
      <c r="E6" s="51" t="s">
        <v>279</v>
      </c>
      <c r="F6" s="52">
        <v>3</v>
      </c>
      <c r="G6" s="53">
        <f t="shared" si="0"/>
        <v>1</v>
      </c>
      <c r="J6" s="8"/>
      <c r="K6" s="38"/>
    </row>
    <row r="7" spans="1:11">
      <c r="A7" s="47" t="s">
        <v>280</v>
      </c>
      <c r="B7" s="48">
        <v>60</v>
      </c>
      <c r="C7" s="49" t="s">
        <v>280</v>
      </c>
      <c r="D7" s="50">
        <v>3</v>
      </c>
      <c r="E7" s="51" t="s">
        <v>280</v>
      </c>
      <c r="F7" s="52">
        <v>3</v>
      </c>
      <c r="G7" s="53">
        <f t="shared" si="0"/>
        <v>0</v>
      </c>
      <c r="J7" s="8"/>
      <c r="K7" s="38"/>
    </row>
    <row r="8" spans="1:11">
      <c r="A8" s="47" t="s">
        <v>277</v>
      </c>
      <c r="B8" s="48">
        <v>58</v>
      </c>
      <c r="C8" s="49" t="s">
        <v>277</v>
      </c>
      <c r="D8" s="50">
        <v>3</v>
      </c>
      <c r="E8" s="51" t="s">
        <v>277</v>
      </c>
      <c r="F8" s="52">
        <v>3</v>
      </c>
      <c r="G8" s="53">
        <f t="shared" si="0"/>
        <v>0</v>
      </c>
      <c r="J8" s="8"/>
      <c r="K8" s="38"/>
    </row>
    <row r="9" spans="1:11" s="54" customFormat="1">
      <c r="A9" s="47" t="s">
        <v>276</v>
      </c>
      <c r="B9" s="48">
        <v>64</v>
      </c>
      <c r="C9" s="49" t="s">
        <v>276</v>
      </c>
      <c r="D9" s="50">
        <v>3</v>
      </c>
      <c r="E9" s="51" t="s">
        <v>276</v>
      </c>
      <c r="F9" s="52">
        <v>3</v>
      </c>
      <c r="G9" s="53">
        <f t="shared" si="0"/>
        <v>0</v>
      </c>
      <c r="J9" s="8"/>
      <c r="K9" s="38"/>
    </row>
    <row r="10" spans="1:11" s="54" customFormat="1">
      <c r="A10" s="47" t="s">
        <v>281</v>
      </c>
      <c r="B10" s="48">
        <v>72</v>
      </c>
      <c r="C10" s="49" t="s">
        <v>281</v>
      </c>
      <c r="D10" s="50">
        <v>3</v>
      </c>
      <c r="E10" s="51" t="s">
        <v>281</v>
      </c>
      <c r="F10" s="52">
        <v>4</v>
      </c>
      <c r="G10" s="53">
        <f t="shared" si="0"/>
        <v>-1</v>
      </c>
      <c r="J10" s="8"/>
      <c r="K10" s="38"/>
    </row>
    <row r="11" spans="1:11" ht="15.75" thickBot="1">
      <c r="A11" s="55" t="s">
        <v>275</v>
      </c>
      <c r="B11" s="56">
        <v>36</v>
      </c>
      <c r="C11" s="57" t="s">
        <v>275</v>
      </c>
      <c r="D11" s="58">
        <v>2</v>
      </c>
      <c r="E11" s="59" t="s">
        <v>275</v>
      </c>
      <c r="F11" s="60">
        <v>2</v>
      </c>
      <c r="G11" s="61">
        <f t="shared" si="0"/>
        <v>0</v>
      </c>
      <c r="J11" s="8"/>
      <c r="K11" s="38"/>
    </row>
    <row r="12" spans="1:11">
      <c r="B12" s="46">
        <f>SUM(B2:B11)</f>
        <v>917</v>
      </c>
    </row>
  </sheetData>
  <conditionalFormatting sqref="G2:G1048576">
    <cfRule type="cellIs" dxfId="4" priority="1" operator="lessThan">
      <formula>0</formula>
    </cfRule>
    <cfRule type="cellIs" dxfId="3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150" zoomScaleNormal="150" zoomScalePageLayoutView="150" workbookViewId="0">
      <selection activeCell="H1" activeCellId="1" sqref="A1:A11 H1:H11"/>
    </sheetView>
  </sheetViews>
  <sheetFormatPr defaultColWidth="8.42578125" defaultRowHeight="12"/>
  <cols>
    <col min="1" max="1" width="48.28515625" style="1" bestFit="1" customWidth="1"/>
    <col min="2" max="2" width="11.42578125" style="2" customWidth="1"/>
    <col min="3" max="3" width="11.28515625" style="2" customWidth="1"/>
    <col min="4" max="5" width="10" style="2" customWidth="1"/>
    <col min="6" max="8" width="8.42578125" style="2"/>
    <col min="9" max="9" width="10.42578125" style="2" customWidth="1"/>
    <col min="10" max="10" width="6" style="2" customWidth="1"/>
    <col min="11" max="11" width="8.7109375" style="2" customWidth="1"/>
    <col min="12" max="12" width="7.85546875" style="2" customWidth="1"/>
    <col min="13" max="13" width="10.42578125" style="2" customWidth="1"/>
    <col min="14" max="14" width="12.42578125" style="2" customWidth="1"/>
    <col min="15" max="15" width="11.28515625" style="2" customWidth="1"/>
    <col min="16" max="16" width="11.28515625" style="1" customWidth="1"/>
    <col min="17" max="16384" width="8.42578125" style="1"/>
  </cols>
  <sheetData>
    <row r="1" spans="1:16" ht="72.75" thickBot="1">
      <c r="A1" s="3" t="s">
        <v>263</v>
      </c>
      <c r="B1" s="4" t="s">
        <v>289</v>
      </c>
      <c r="C1" s="4" t="s">
        <v>264</v>
      </c>
      <c r="D1" s="4" t="s">
        <v>265</v>
      </c>
      <c r="E1" s="4" t="s">
        <v>266</v>
      </c>
      <c r="F1" s="4" t="s">
        <v>267</v>
      </c>
      <c r="G1" s="37" t="s">
        <v>457</v>
      </c>
      <c r="H1" s="37" t="s">
        <v>458</v>
      </c>
      <c r="I1" s="4" t="s">
        <v>268</v>
      </c>
      <c r="J1" s="4" t="s">
        <v>269</v>
      </c>
      <c r="K1" s="4" t="s">
        <v>270</v>
      </c>
      <c r="L1" s="4" t="s">
        <v>271</v>
      </c>
      <c r="M1" s="4" t="s">
        <v>272</v>
      </c>
      <c r="N1" s="5" t="s">
        <v>290</v>
      </c>
      <c r="O1" s="6" t="s">
        <v>273</v>
      </c>
      <c r="P1" s="7"/>
    </row>
    <row r="2" spans="1:16" ht="12.75" thickTop="1">
      <c r="A2" s="8" t="s">
        <v>274</v>
      </c>
      <c r="B2" s="2">
        <v>1</v>
      </c>
      <c r="C2" s="9">
        <f t="shared" ref="C2:C11" si="0">(B2/B$13)</f>
        <v>2.2727272727272728E-2</v>
      </c>
      <c r="D2" s="35">
        <v>19</v>
      </c>
      <c r="E2" s="9">
        <f t="shared" ref="E2:E11" si="1">(D2/D$13)</f>
        <v>2.0833333333333332E-2</v>
      </c>
      <c r="F2" s="10">
        <f t="shared" ref="F2:F11" si="2">E$15*E2</f>
        <v>0.91666666666666663</v>
      </c>
      <c r="G2" s="38">
        <f>ROUND(F2,0)</f>
        <v>1</v>
      </c>
      <c r="H2" s="38">
        <f>MAX(G2,1)</f>
        <v>1</v>
      </c>
      <c r="I2" s="36">
        <f>INT(F2)</f>
        <v>0</v>
      </c>
      <c r="J2" s="10">
        <f t="shared" ref="J2:J11" si="3">+I2+1-F2</f>
        <v>8.333333333333337E-2</v>
      </c>
      <c r="K2" s="10">
        <f t="shared" ref="K2:K11" si="4">ABS(J2-1)</f>
        <v>0.91666666666666663</v>
      </c>
      <c r="L2" s="10">
        <f t="shared" ref="L2:L11" si="5">RANK(K2, K$2:K$11)</f>
        <v>1</v>
      </c>
      <c r="M2" s="10">
        <f t="shared" ref="M2:M11" si="6">IF(L2-E$17 &lt;= 0, 1, 0)</f>
        <v>1</v>
      </c>
      <c r="N2" s="19">
        <f>+I2+M2</f>
        <v>1</v>
      </c>
      <c r="O2" s="2">
        <f t="shared" ref="O2:O11" si="7">+N2-B2</f>
        <v>0</v>
      </c>
    </row>
    <row r="3" spans="1:16">
      <c r="A3" s="8" t="s">
        <v>275</v>
      </c>
      <c r="B3" s="2">
        <v>2</v>
      </c>
      <c r="C3" s="9">
        <f t="shared" si="0"/>
        <v>4.5454545454545456E-2</v>
      </c>
      <c r="D3" s="35">
        <v>35</v>
      </c>
      <c r="E3" s="9">
        <f t="shared" si="1"/>
        <v>3.8377192982456142E-2</v>
      </c>
      <c r="F3" s="10">
        <f t="shared" si="2"/>
        <v>1.6885964912280702</v>
      </c>
      <c r="G3" s="38">
        <f t="shared" ref="G3:G11" si="8">ROUND(F3,0)</f>
        <v>2</v>
      </c>
      <c r="H3" s="38">
        <f t="shared" ref="H3:H11" si="9">MAX(G3,1)</f>
        <v>2</v>
      </c>
      <c r="I3" s="36">
        <f t="shared" ref="I3:I11" si="10">INT(F3)</f>
        <v>1</v>
      </c>
      <c r="J3" s="10">
        <f t="shared" si="3"/>
        <v>0.31140350877192979</v>
      </c>
      <c r="K3" s="10">
        <f t="shared" si="4"/>
        <v>0.68859649122807021</v>
      </c>
      <c r="L3" s="10">
        <f t="shared" si="5"/>
        <v>3</v>
      </c>
      <c r="M3" s="10">
        <f t="shared" si="6"/>
        <v>1</v>
      </c>
      <c r="N3" s="12">
        <f t="shared" ref="N3:N11" si="11">+I3+M3</f>
        <v>2</v>
      </c>
      <c r="O3" s="2">
        <f t="shared" si="7"/>
        <v>0</v>
      </c>
    </row>
    <row r="4" spans="1:16">
      <c r="A4" s="8" t="s">
        <v>276</v>
      </c>
      <c r="B4" s="2">
        <v>3</v>
      </c>
      <c r="C4" s="9">
        <f t="shared" si="0"/>
        <v>6.8181818181818177E-2</v>
      </c>
      <c r="D4" s="35">
        <v>66</v>
      </c>
      <c r="E4" s="9">
        <f t="shared" si="1"/>
        <v>7.2368421052631582E-2</v>
      </c>
      <c r="F4" s="10">
        <f t="shared" si="2"/>
        <v>3.1842105263157894</v>
      </c>
      <c r="G4" s="38">
        <f t="shared" si="8"/>
        <v>3</v>
      </c>
      <c r="H4" s="38">
        <f t="shared" si="9"/>
        <v>3</v>
      </c>
      <c r="I4" s="36">
        <f t="shared" si="10"/>
        <v>3</v>
      </c>
      <c r="J4" s="10">
        <f t="shared" si="3"/>
        <v>0.81578947368421062</v>
      </c>
      <c r="K4" s="10">
        <f t="shared" si="4"/>
        <v>0.18421052631578938</v>
      </c>
      <c r="L4" s="10">
        <f t="shared" si="5"/>
        <v>10</v>
      </c>
      <c r="M4" s="10">
        <f t="shared" si="6"/>
        <v>0</v>
      </c>
      <c r="N4" s="12">
        <f t="shared" si="11"/>
        <v>3</v>
      </c>
      <c r="O4" s="2">
        <f t="shared" si="7"/>
        <v>0</v>
      </c>
    </row>
    <row r="5" spans="1:16" ht="17.25">
      <c r="A5" s="8" t="s">
        <v>277</v>
      </c>
      <c r="B5" s="2">
        <v>4</v>
      </c>
      <c r="C5" s="9">
        <f t="shared" si="0"/>
        <v>9.0909090909090912E-2</v>
      </c>
      <c r="D5" s="35">
        <v>69</v>
      </c>
      <c r="E5" s="9">
        <f t="shared" si="1"/>
        <v>7.5657894736842105E-2</v>
      </c>
      <c r="F5" s="10">
        <f t="shared" si="2"/>
        <v>3.3289473684210527</v>
      </c>
      <c r="G5" s="38">
        <f t="shared" si="8"/>
        <v>3</v>
      </c>
      <c r="H5" s="38">
        <f t="shared" si="9"/>
        <v>3</v>
      </c>
      <c r="I5" s="36">
        <f t="shared" si="10"/>
        <v>3</v>
      </c>
      <c r="J5" s="10">
        <f t="shared" si="3"/>
        <v>0.67105263157894735</v>
      </c>
      <c r="K5" s="10">
        <f t="shared" si="4"/>
        <v>0.32894736842105265</v>
      </c>
      <c r="L5" s="10">
        <f t="shared" si="5"/>
        <v>8</v>
      </c>
      <c r="M5" s="10">
        <f t="shared" si="6"/>
        <v>0</v>
      </c>
      <c r="N5" s="12">
        <f t="shared" si="11"/>
        <v>3</v>
      </c>
      <c r="O5" s="13">
        <f t="shared" si="7"/>
        <v>-1</v>
      </c>
    </row>
    <row r="6" spans="1:16" ht="17.25">
      <c r="A6" s="8" t="s">
        <v>278</v>
      </c>
      <c r="B6" s="2">
        <v>23</v>
      </c>
      <c r="C6" s="9">
        <f t="shared" si="0"/>
        <v>0.52272727272727271</v>
      </c>
      <c r="D6" s="35">
        <v>460</v>
      </c>
      <c r="E6" s="9">
        <f t="shared" si="1"/>
        <v>0.50438596491228072</v>
      </c>
      <c r="F6" s="10">
        <f t="shared" si="2"/>
        <v>22.192982456140353</v>
      </c>
      <c r="G6" s="38">
        <f t="shared" si="8"/>
        <v>22</v>
      </c>
      <c r="H6" s="38">
        <f t="shared" si="9"/>
        <v>22</v>
      </c>
      <c r="I6" s="36">
        <f t="shared" si="10"/>
        <v>22</v>
      </c>
      <c r="J6" s="10">
        <f t="shared" si="3"/>
        <v>0.80701754385964719</v>
      </c>
      <c r="K6" s="10">
        <f t="shared" si="4"/>
        <v>0.19298245614035281</v>
      </c>
      <c r="L6" s="10">
        <f t="shared" si="5"/>
        <v>9</v>
      </c>
      <c r="M6" s="10">
        <f t="shared" si="6"/>
        <v>0</v>
      </c>
      <c r="N6" s="12">
        <f t="shared" si="11"/>
        <v>22</v>
      </c>
      <c r="O6" s="13">
        <f t="shared" si="7"/>
        <v>-1</v>
      </c>
    </row>
    <row r="7" spans="1:16">
      <c r="A7" s="8" t="s">
        <v>287</v>
      </c>
      <c r="B7" s="2">
        <v>0</v>
      </c>
      <c r="C7" s="9">
        <f t="shared" si="0"/>
        <v>0</v>
      </c>
      <c r="D7" s="35">
        <v>9</v>
      </c>
      <c r="E7" s="9">
        <f t="shared" si="1"/>
        <v>9.8684210526315784E-3</v>
      </c>
      <c r="F7" s="10">
        <f t="shared" si="2"/>
        <v>0.43421052631578944</v>
      </c>
      <c r="G7" s="38">
        <f t="shared" si="8"/>
        <v>0</v>
      </c>
      <c r="H7" s="38">
        <f t="shared" si="9"/>
        <v>1</v>
      </c>
      <c r="I7" s="36">
        <f t="shared" si="10"/>
        <v>0</v>
      </c>
      <c r="J7" s="10">
        <f t="shared" si="3"/>
        <v>0.56578947368421062</v>
      </c>
      <c r="K7" s="10">
        <f t="shared" si="4"/>
        <v>0.43421052631578938</v>
      </c>
      <c r="L7" s="10">
        <f t="shared" si="5"/>
        <v>6</v>
      </c>
      <c r="M7" s="10">
        <f t="shared" si="6"/>
        <v>0</v>
      </c>
      <c r="N7" s="12">
        <f t="shared" si="11"/>
        <v>0</v>
      </c>
      <c r="O7" s="2">
        <f t="shared" si="7"/>
        <v>0</v>
      </c>
    </row>
    <row r="8" spans="1:16">
      <c r="A8" s="8" t="s">
        <v>288</v>
      </c>
      <c r="B8" s="2">
        <v>2</v>
      </c>
      <c r="C8" s="9">
        <f t="shared" si="0"/>
        <v>4.5454545454545456E-2</v>
      </c>
      <c r="D8" s="35">
        <v>49</v>
      </c>
      <c r="E8" s="9">
        <f t="shared" si="1"/>
        <v>5.3728070175438597E-2</v>
      </c>
      <c r="F8" s="10">
        <f t="shared" si="2"/>
        <v>2.3640350877192984</v>
      </c>
      <c r="G8" s="38">
        <f t="shared" si="8"/>
        <v>2</v>
      </c>
      <c r="H8" s="38">
        <f t="shared" si="9"/>
        <v>2</v>
      </c>
      <c r="I8" s="36">
        <f t="shared" si="10"/>
        <v>2</v>
      </c>
      <c r="J8" s="10">
        <f t="shared" si="3"/>
        <v>0.63596491228070162</v>
      </c>
      <c r="K8" s="10">
        <f t="shared" si="4"/>
        <v>0.36403508771929838</v>
      </c>
      <c r="L8" s="10">
        <f t="shared" si="5"/>
        <v>7</v>
      </c>
      <c r="M8" s="10">
        <f t="shared" si="6"/>
        <v>0</v>
      </c>
      <c r="N8" s="12">
        <f t="shared" si="11"/>
        <v>2</v>
      </c>
      <c r="O8" s="2">
        <f t="shared" si="7"/>
        <v>0</v>
      </c>
    </row>
    <row r="9" spans="1:16">
      <c r="A9" s="8" t="s">
        <v>279</v>
      </c>
      <c r="B9" s="2">
        <v>3</v>
      </c>
      <c r="C9" s="9">
        <f t="shared" si="0"/>
        <v>6.8181818181818177E-2</v>
      </c>
      <c r="D9" s="35">
        <v>72</v>
      </c>
      <c r="E9" s="9">
        <f t="shared" si="1"/>
        <v>7.8947368421052627E-2</v>
      </c>
      <c r="F9" s="10">
        <f t="shared" si="2"/>
        <v>3.4736842105263155</v>
      </c>
      <c r="G9" s="38">
        <f t="shared" si="8"/>
        <v>3</v>
      </c>
      <c r="H9" s="38">
        <f t="shared" si="9"/>
        <v>3</v>
      </c>
      <c r="I9" s="36">
        <f t="shared" si="10"/>
        <v>3</v>
      </c>
      <c r="J9" s="10">
        <f t="shared" si="3"/>
        <v>0.52631578947368451</v>
      </c>
      <c r="K9" s="10">
        <f t="shared" si="4"/>
        <v>0.47368421052631549</v>
      </c>
      <c r="L9" s="10">
        <f t="shared" si="5"/>
        <v>5</v>
      </c>
      <c r="M9" s="10">
        <f t="shared" si="6"/>
        <v>1</v>
      </c>
      <c r="N9" s="12">
        <f t="shared" si="11"/>
        <v>4</v>
      </c>
      <c r="O9" s="2">
        <f t="shared" si="7"/>
        <v>1</v>
      </c>
    </row>
    <row r="10" spans="1:16">
      <c r="A10" s="8" t="s">
        <v>280</v>
      </c>
      <c r="B10" s="2">
        <v>3</v>
      </c>
      <c r="C10" s="9">
        <f t="shared" si="0"/>
        <v>6.8181818181818177E-2</v>
      </c>
      <c r="D10" s="35">
        <v>60</v>
      </c>
      <c r="E10" s="9">
        <f t="shared" si="1"/>
        <v>6.5789473684210523E-2</v>
      </c>
      <c r="F10" s="10">
        <f t="shared" si="2"/>
        <v>2.8947368421052628</v>
      </c>
      <c r="G10" s="38">
        <f t="shared" si="8"/>
        <v>3</v>
      </c>
      <c r="H10" s="38">
        <f t="shared" si="9"/>
        <v>3</v>
      </c>
      <c r="I10" s="36">
        <f t="shared" si="10"/>
        <v>2</v>
      </c>
      <c r="J10" s="10">
        <f t="shared" si="3"/>
        <v>0.10526315789473717</v>
      </c>
      <c r="K10" s="10">
        <f t="shared" si="4"/>
        <v>0.89473684210526283</v>
      </c>
      <c r="L10" s="10">
        <f t="shared" si="5"/>
        <v>2</v>
      </c>
      <c r="M10" s="10">
        <f t="shared" si="6"/>
        <v>1</v>
      </c>
      <c r="N10" s="12">
        <f t="shared" si="11"/>
        <v>3</v>
      </c>
      <c r="O10" s="2">
        <f t="shared" si="7"/>
        <v>0</v>
      </c>
    </row>
    <row r="11" spans="1:16">
      <c r="A11" s="8" t="s">
        <v>281</v>
      </c>
      <c r="B11" s="2">
        <v>3</v>
      </c>
      <c r="C11" s="9">
        <f t="shared" si="0"/>
        <v>6.8181818181818177E-2</v>
      </c>
      <c r="D11" s="35">
        <v>73</v>
      </c>
      <c r="E11" s="9">
        <f t="shared" si="1"/>
        <v>8.0043859649122806E-2</v>
      </c>
      <c r="F11" s="10">
        <f t="shared" si="2"/>
        <v>3.5219298245614032</v>
      </c>
      <c r="G11" s="38">
        <f t="shared" si="8"/>
        <v>4</v>
      </c>
      <c r="H11" s="38">
        <f t="shared" si="9"/>
        <v>4</v>
      </c>
      <c r="I11" s="36">
        <f t="shared" si="10"/>
        <v>3</v>
      </c>
      <c r="J11" s="10">
        <f t="shared" si="3"/>
        <v>0.47807017543859676</v>
      </c>
      <c r="K11" s="10">
        <f t="shared" si="4"/>
        <v>0.52192982456140324</v>
      </c>
      <c r="L11" s="10">
        <f t="shared" si="5"/>
        <v>4</v>
      </c>
      <c r="M11" s="10">
        <f t="shared" si="6"/>
        <v>1</v>
      </c>
      <c r="N11" s="12">
        <f t="shared" si="11"/>
        <v>4</v>
      </c>
      <c r="O11" s="2">
        <f t="shared" si="7"/>
        <v>1</v>
      </c>
    </row>
    <row r="12" spans="1:16">
      <c r="A12" s="8"/>
      <c r="C12" s="9"/>
      <c r="D12" s="35"/>
      <c r="E12" s="9"/>
      <c r="F12" s="10"/>
      <c r="G12" s="39"/>
      <c r="H12" s="39"/>
      <c r="I12" s="11"/>
      <c r="J12" s="10"/>
      <c r="K12" s="10"/>
      <c r="L12" s="10"/>
      <c r="M12" s="10"/>
      <c r="N12" s="12"/>
    </row>
    <row r="13" spans="1:16" ht="18" thickBot="1">
      <c r="A13" s="8" t="s">
        <v>282</v>
      </c>
      <c r="B13" s="2">
        <f>SUM(B$2:B$11)</f>
        <v>44</v>
      </c>
      <c r="C13" s="14">
        <f>SUM(C$2:C12)</f>
        <v>0.99999999999999978</v>
      </c>
      <c r="D13" s="35">
        <f>SUM(D$2:D12)</f>
        <v>912</v>
      </c>
      <c r="E13" s="14">
        <f>SUM(E$2:E12)</f>
        <v>1</v>
      </c>
      <c r="F13" s="2">
        <f>SUM(F$2:F12)</f>
        <v>44</v>
      </c>
      <c r="G13" s="38">
        <f>SUM(G2:G11)</f>
        <v>43</v>
      </c>
      <c r="H13" s="38">
        <f>SUM(H2:H11)</f>
        <v>44</v>
      </c>
      <c r="I13" s="13">
        <f>SUM(I$2:I$12)</f>
        <v>39</v>
      </c>
      <c r="J13" s="13"/>
      <c r="K13" s="13"/>
      <c r="L13" s="13"/>
      <c r="M13" s="13"/>
      <c r="N13" s="15">
        <f>SUM(N2:N12)</f>
        <v>44</v>
      </c>
      <c r="O13" s="13">
        <f>SUM(O3:O12)</f>
        <v>0</v>
      </c>
    </row>
    <row r="15" spans="1:16">
      <c r="A15" s="1" t="s">
        <v>283</v>
      </c>
      <c r="E15" s="2">
        <v>44</v>
      </c>
    </row>
    <row r="16" spans="1:16">
      <c r="A16" s="1" t="s">
        <v>284</v>
      </c>
      <c r="E16" s="2">
        <f>I13</f>
        <v>39</v>
      </c>
    </row>
    <row r="17" spans="1:13" ht="17.25">
      <c r="A17" s="1" t="s">
        <v>285</v>
      </c>
      <c r="D17" s="16"/>
      <c r="E17" s="2">
        <f>E15-E16</f>
        <v>5</v>
      </c>
      <c r="F17" s="16" t="s">
        <v>286</v>
      </c>
      <c r="G17" s="16"/>
      <c r="H17" s="16"/>
      <c r="I17" s="13"/>
    </row>
    <row r="18" spans="1:13" ht="14.25">
      <c r="A18" s="7"/>
      <c r="I18" s="17"/>
      <c r="J18" s="18"/>
      <c r="K18" s="18"/>
      <c r="L18" s="18"/>
      <c r="M18" s="18"/>
    </row>
  </sheetData>
  <sheetProtection selectLockedCells="1" selectUnlockedCells="1"/>
  <conditionalFormatting sqref="O2:O1048576">
    <cfRule type="cellIs" dxfId="2" priority="3" operator="greaterThan">
      <formula>0</formula>
    </cfRule>
  </conditionalFormatting>
  <conditionalFormatting sqref="N2">
    <cfRule type="cellIs" dxfId="1" priority="2" operator="greaterThan">
      <formula>$B$2</formula>
    </cfRule>
  </conditionalFormatting>
  <conditionalFormatting sqref="O1:O1048576">
    <cfRule type="cellIs" dxfId="0" priority="1" operator="lessThan">
      <formula>0</formula>
    </cfRule>
  </conditionalFormatting>
  <pageMargins left="0.7" right="0.7" top="0.75" bottom="0.75" header="0.51180555555555551" footer="0.51180555555555551"/>
  <pageSetup firstPageNumber="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topLeftCell="A217" workbookViewId="0">
      <selection activeCell="H43" sqref="H43"/>
    </sheetView>
  </sheetViews>
  <sheetFormatPr defaultColWidth="8.85546875" defaultRowHeight="12.75"/>
  <cols>
    <col min="1" max="1" width="12.42578125" style="29" bestFit="1" customWidth="1"/>
    <col min="2" max="2" width="51.42578125" style="30" bestFit="1" customWidth="1"/>
    <col min="3" max="3" width="15.42578125" style="30" bestFit="1" customWidth="1"/>
    <col min="4" max="4" width="8.7109375" style="30" bestFit="1" customWidth="1"/>
    <col min="5" max="5" width="8" style="31" bestFit="1" customWidth="1"/>
  </cols>
  <sheetData>
    <row r="1" spans="1:5" ht="13.5" thickBot="1">
      <c r="A1" s="20" t="s">
        <v>291</v>
      </c>
      <c r="B1" s="21" t="s">
        <v>292</v>
      </c>
      <c r="C1" s="21" t="s">
        <v>293</v>
      </c>
      <c r="D1" s="21" t="s">
        <v>294</v>
      </c>
      <c r="E1" s="22" t="s">
        <v>295</v>
      </c>
    </row>
    <row r="2" spans="1:5" ht="13.5" thickTop="1">
      <c r="A2" s="23" t="s">
        <v>208</v>
      </c>
      <c r="B2" s="24" t="s">
        <v>209</v>
      </c>
      <c r="C2" s="24" t="s">
        <v>296</v>
      </c>
      <c r="D2" s="24">
        <v>11</v>
      </c>
      <c r="E2" s="25"/>
    </row>
    <row r="3" spans="1:5">
      <c r="A3" s="23" t="s">
        <v>208</v>
      </c>
      <c r="B3" s="24" t="s">
        <v>209</v>
      </c>
      <c r="C3" s="24" t="s">
        <v>297</v>
      </c>
      <c r="D3" s="24">
        <v>4</v>
      </c>
      <c r="E3" s="25"/>
    </row>
    <row r="4" spans="1:5">
      <c r="A4" s="23" t="s">
        <v>212</v>
      </c>
      <c r="B4" s="24" t="s">
        <v>338</v>
      </c>
      <c r="C4" s="24" t="s">
        <v>296</v>
      </c>
      <c r="D4" s="24">
        <v>2</v>
      </c>
      <c r="E4" s="25"/>
    </row>
    <row r="5" spans="1:5">
      <c r="A5" s="23" t="s">
        <v>2</v>
      </c>
      <c r="B5" s="24" t="s">
        <v>3</v>
      </c>
      <c r="C5" s="24" t="s">
        <v>296</v>
      </c>
      <c r="D5" s="24">
        <v>1</v>
      </c>
      <c r="E5" s="25"/>
    </row>
    <row r="6" spans="1:5">
      <c r="A6" s="23" t="s">
        <v>2</v>
      </c>
      <c r="B6" s="24" t="s">
        <v>3</v>
      </c>
      <c r="C6" s="24" t="s">
        <v>297</v>
      </c>
      <c r="D6" s="24">
        <v>5</v>
      </c>
      <c r="E6" s="25"/>
    </row>
    <row r="7" spans="1:5">
      <c r="A7" s="23" t="s">
        <v>213</v>
      </c>
      <c r="B7" s="24" t="s">
        <v>214</v>
      </c>
      <c r="C7" s="24" t="s">
        <v>296</v>
      </c>
      <c r="D7" s="24">
        <v>1</v>
      </c>
      <c r="E7" s="25"/>
    </row>
    <row r="8" spans="1:5">
      <c r="A8" s="23" t="s">
        <v>6</v>
      </c>
      <c r="B8" s="24" t="s">
        <v>394</v>
      </c>
      <c r="C8" s="24" t="s">
        <v>296</v>
      </c>
      <c r="D8" s="24">
        <v>7</v>
      </c>
      <c r="E8" s="25"/>
    </row>
    <row r="9" spans="1:5">
      <c r="A9" s="23" t="s">
        <v>6</v>
      </c>
      <c r="B9" s="24" t="s">
        <v>394</v>
      </c>
      <c r="C9" s="24" t="s">
        <v>297</v>
      </c>
      <c r="D9" s="24">
        <v>9</v>
      </c>
      <c r="E9" s="25"/>
    </row>
    <row r="10" spans="1:5">
      <c r="A10" s="23" t="s">
        <v>7</v>
      </c>
      <c r="B10" s="24" t="s">
        <v>8</v>
      </c>
      <c r="C10" s="24" t="s">
        <v>297</v>
      </c>
      <c r="D10" s="24">
        <v>18</v>
      </c>
      <c r="E10" s="25"/>
    </row>
    <row r="11" spans="1:5">
      <c r="A11" s="23" t="s">
        <v>9</v>
      </c>
      <c r="B11" s="24" t="s">
        <v>10</v>
      </c>
      <c r="C11" s="24" t="s">
        <v>297</v>
      </c>
      <c r="D11" s="24">
        <v>4</v>
      </c>
      <c r="E11" s="25"/>
    </row>
    <row r="12" spans="1:5">
      <c r="A12" s="23" t="s">
        <v>11</v>
      </c>
      <c r="B12" s="24" t="s">
        <v>387</v>
      </c>
      <c r="C12" s="24" t="s">
        <v>298</v>
      </c>
      <c r="D12" s="24">
        <v>1</v>
      </c>
      <c r="E12" s="25"/>
    </row>
    <row r="13" spans="1:5">
      <c r="A13" s="23" t="s">
        <v>11</v>
      </c>
      <c r="B13" s="24" t="s">
        <v>387</v>
      </c>
      <c r="C13" s="24" t="s">
        <v>297</v>
      </c>
      <c r="D13" s="24">
        <v>6</v>
      </c>
      <c r="E13" s="25"/>
    </row>
    <row r="14" spans="1:5">
      <c r="A14" s="23" t="s">
        <v>12</v>
      </c>
      <c r="B14" s="24" t="s">
        <v>301</v>
      </c>
      <c r="C14" s="24" t="s">
        <v>297</v>
      </c>
      <c r="D14" s="24">
        <v>21</v>
      </c>
      <c r="E14" s="25"/>
    </row>
    <row r="15" spans="1:5">
      <c r="A15" s="23" t="s">
        <v>190</v>
      </c>
      <c r="B15" s="24" t="s">
        <v>342</v>
      </c>
      <c r="C15" s="24" t="s">
        <v>296</v>
      </c>
      <c r="D15" s="24">
        <v>1</v>
      </c>
      <c r="E15" s="25"/>
    </row>
    <row r="16" spans="1:5">
      <c r="A16" s="23" t="s">
        <v>190</v>
      </c>
      <c r="B16" s="24" t="s">
        <v>342</v>
      </c>
      <c r="C16" s="24" t="s">
        <v>297</v>
      </c>
      <c r="D16" s="24">
        <v>13</v>
      </c>
      <c r="E16" s="25"/>
    </row>
    <row r="17" spans="1:5">
      <c r="A17" s="23" t="s">
        <v>190</v>
      </c>
      <c r="B17" s="24" t="s">
        <v>343</v>
      </c>
      <c r="C17" s="24" t="s">
        <v>297</v>
      </c>
      <c r="D17" s="24">
        <v>10</v>
      </c>
      <c r="E17" s="25"/>
    </row>
    <row r="18" spans="1:5">
      <c r="A18" s="23" t="s">
        <v>13</v>
      </c>
      <c r="B18" s="24" t="s">
        <v>361</v>
      </c>
      <c r="C18" s="24" t="s">
        <v>297</v>
      </c>
      <c r="D18" s="24">
        <v>4</v>
      </c>
      <c r="E18" s="25"/>
    </row>
    <row r="19" spans="1:5">
      <c r="A19" s="23" t="s">
        <v>14</v>
      </c>
      <c r="B19" s="24" t="s">
        <v>15</v>
      </c>
      <c r="C19" s="24" t="s">
        <v>298</v>
      </c>
      <c r="D19" s="24">
        <v>10</v>
      </c>
      <c r="E19" s="25"/>
    </row>
    <row r="20" spans="1:5">
      <c r="A20" s="23" t="s">
        <v>14</v>
      </c>
      <c r="B20" s="24" t="s">
        <v>15</v>
      </c>
      <c r="C20" s="24" t="s">
        <v>297</v>
      </c>
      <c r="D20" s="24">
        <v>10</v>
      </c>
      <c r="E20" s="25"/>
    </row>
    <row r="21" spans="1:5">
      <c r="A21" s="23" t="s">
        <v>16</v>
      </c>
      <c r="B21" s="24" t="s">
        <v>385</v>
      </c>
      <c r="C21" s="24" t="s">
        <v>297</v>
      </c>
      <c r="D21" s="24">
        <v>3</v>
      </c>
      <c r="E21" s="25"/>
    </row>
    <row r="22" spans="1:5">
      <c r="A22" s="23" t="s">
        <v>17</v>
      </c>
      <c r="B22" s="24" t="s">
        <v>330</v>
      </c>
      <c r="C22" s="24" t="s">
        <v>298</v>
      </c>
      <c r="D22" s="24">
        <v>1</v>
      </c>
      <c r="E22" s="25"/>
    </row>
    <row r="23" spans="1:5">
      <c r="A23" s="23" t="s">
        <v>17</v>
      </c>
      <c r="B23" s="24" t="s">
        <v>330</v>
      </c>
      <c r="C23" s="24" t="s">
        <v>296</v>
      </c>
      <c r="D23" s="24">
        <v>1</v>
      </c>
      <c r="E23" s="25"/>
    </row>
    <row r="24" spans="1:5">
      <c r="A24" s="23" t="s">
        <v>17</v>
      </c>
      <c r="B24" s="24" t="s">
        <v>330</v>
      </c>
      <c r="C24" s="24" t="s">
        <v>297</v>
      </c>
      <c r="D24" s="24">
        <v>19</v>
      </c>
      <c r="E24" s="25"/>
    </row>
    <row r="25" spans="1:5">
      <c r="A25" s="23" t="s">
        <v>18</v>
      </c>
      <c r="B25" s="24" t="s">
        <v>19</v>
      </c>
      <c r="C25" s="24" t="s">
        <v>298</v>
      </c>
      <c r="D25" s="24">
        <v>1</v>
      </c>
      <c r="E25" s="25"/>
    </row>
    <row r="26" spans="1:5">
      <c r="A26" s="23" t="s">
        <v>18</v>
      </c>
      <c r="B26" s="24" t="s">
        <v>19</v>
      </c>
      <c r="C26" s="24" t="s">
        <v>297</v>
      </c>
      <c r="D26" s="24">
        <v>2</v>
      </c>
      <c r="E26" s="25"/>
    </row>
    <row r="27" spans="1:5">
      <c r="A27" s="23" t="s">
        <v>20</v>
      </c>
      <c r="B27" s="24" t="s">
        <v>21</v>
      </c>
      <c r="C27" s="24" t="s">
        <v>297</v>
      </c>
      <c r="D27" s="24">
        <v>11</v>
      </c>
      <c r="E27" s="25"/>
    </row>
    <row r="28" spans="1:5">
      <c r="A28" s="23" t="s">
        <v>22</v>
      </c>
      <c r="B28" s="24" t="s">
        <v>23</v>
      </c>
      <c r="C28" s="24" t="s">
        <v>386</v>
      </c>
      <c r="D28" s="24">
        <v>30</v>
      </c>
      <c r="E28" s="25" t="s">
        <v>280</v>
      </c>
    </row>
    <row r="29" spans="1:5">
      <c r="A29" s="23" t="s">
        <v>22</v>
      </c>
      <c r="B29" s="24" t="s">
        <v>23</v>
      </c>
      <c r="C29" s="24" t="s">
        <v>296</v>
      </c>
      <c r="D29" s="24">
        <v>1</v>
      </c>
      <c r="E29" s="25" t="s">
        <v>280</v>
      </c>
    </row>
    <row r="30" spans="1:5">
      <c r="A30" s="23" t="s">
        <v>22</v>
      </c>
      <c r="B30" s="24" t="s">
        <v>23</v>
      </c>
      <c r="C30" s="24" t="s">
        <v>297</v>
      </c>
      <c r="D30" s="24">
        <v>29</v>
      </c>
      <c r="E30" s="25" t="s">
        <v>280</v>
      </c>
    </row>
    <row r="31" spans="1:5">
      <c r="A31" s="23" t="s">
        <v>193</v>
      </c>
      <c r="B31" s="24" t="s">
        <v>194</v>
      </c>
      <c r="C31" s="24" t="s">
        <v>386</v>
      </c>
      <c r="D31" s="24">
        <v>1</v>
      </c>
      <c r="E31" s="25"/>
    </row>
    <row r="32" spans="1:5">
      <c r="A32" s="23" t="s">
        <v>193</v>
      </c>
      <c r="B32" s="24" t="s">
        <v>194</v>
      </c>
      <c r="C32" s="24" t="s">
        <v>296</v>
      </c>
      <c r="D32" s="24">
        <v>1</v>
      </c>
      <c r="E32" s="25"/>
    </row>
    <row r="33" spans="1:5">
      <c r="A33" s="23" t="s">
        <v>193</v>
      </c>
      <c r="B33" s="24" t="s">
        <v>194</v>
      </c>
      <c r="C33" s="24" t="s">
        <v>297</v>
      </c>
      <c r="D33" s="24">
        <v>2</v>
      </c>
      <c r="E33" s="25"/>
    </row>
    <row r="34" spans="1:5">
      <c r="A34" s="23" t="s">
        <v>24</v>
      </c>
      <c r="B34" s="24" t="s">
        <v>25</v>
      </c>
      <c r="C34" s="24" t="s">
        <v>297</v>
      </c>
      <c r="D34" s="24">
        <v>1</v>
      </c>
      <c r="E34" s="25"/>
    </row>
    <row r="35" spans="1:5">
      <c r="A35" s="23" t="s">
        <v>26</v>
      </c>
      <c r="B35" s="24" t="s">
        <v>423</v>
      </c>
      <c r="C35" s="24" t="s">
        <v>296</v>
      </c>
      <c r="D35" s="24">
        <v>1</v>
      </c>
      <c r="E35" s="25"/>
    </row>
    <row r="36" spans="1:5">
      <c r="A36" s="23" t="s">
        <v>26</v>
      </c>
      <c r="B36" s="24" t="s">
        <v>423</v>
      </c>
      <c r="C36" s="24" t="s">
        <v>297</v>
      </c>
      <c r="D36" s="24">
        <v>5</v>
      </c>
      <c r="E36" s="25"/>
    </row>
    <row r="37" spans="1:5">
      <c r="A37" s="23" t="s">
        <v>27</v>
      </c>
      <c r="B37" s="24" t="s">
        <v>28</v>
      </c>
      <c r="C37" s="24" t="s">
        <v>297</v>
      </c>
      <c r="D37" s="24">
        <v>9</v>
      </c>
      <c r="E37" s="25"/>
    </row>
    <row r="38" spans="1:5">
      <c r="A38" s="23" t="s">
        <v>381</v>
      </c>
      <c r="B38" s="24" t="s">
        <v>382</v>
      </c>
      <c r="C38" s="24" t="s">
        <v>297</v>
      </c>
      <c r="D38" s="24">
        <v>2</v>
      </c>
      <c r="E38" s="25"/>
    </row>
    <row r="39" spans="1:5">
      <c r="A39" s="23" t="s">
        <v>354</v>
      </c>
      <c r="B39" s="24" t="s">
        <v>355</v>
      </c>
      <c r="C39" s="24" t="s">
        <v>296</v>
      </c>
      <c r="D39" s="24">
        <v>1</v>
      </c>
      <c r="E39" s="25"/>
    </row>
    <row r="40" spans="1:5">
      <c r="A40" s="23" t="s">
        <v>434</v>
      </c>
      <c r="B40" s="24" t="s">
        <v>435</v>
      </c>
      <c r="C40" s="24" t="s">
        <v>298</v>
      </c>
      <c r="D40" s="24">
        <v>26</v>
      </c>
      <c r="E40" s="25"/>
    </row>
    <row r="41" spans="1:5">
      <c r="A41" s="23" t="s">
        <v>299</v>
      </c>
      <c r="B41" s="24" t="s">
        <v>300</v>
      </c>
      <c r="C41" s="24" t="s">
        <v>297</v>
      </c>
      <c r="D41" s="24">
        <v>1</v>
      </c>
      <c r="E41" s="25"/>
    </row>
    <row r="42" spans="1:5">
      <c r="A42" s="23" t="s">
        <v>413</v>
      </c>
      <c r="B42" s="24" t="s">
        <v>414</v>
      </c>
      <c r="C42" s="24" t="s">
        <v>297</v>
      </c>
      <c r="D42" s="24">
        <v>3</v>
      </c>
      <c r="E42" s="25"/>
    </row>
    <row r="43" spans="1:5">
      <c r="A43" s="23" t="s">
        <v>195</v>
      </c>
      <c r="B43" s="24" t="s">
        <v>196</v>
      </c>
      <c r="C43" s="24" t="s">
        <v>297</v>
      </c>
      <c r="D43" s="24">
        <v>6</v>
      </c>
      <c r="E43" s="25"/>
    </row>
    <row r="44" spans="1:5">
      <c r="A44" s="23" t="s">
        <v>197</v>
      </c>
      <c r="B44" s="24" t="s">
        <v>319</v>
      </c>
      <c r="C44" s="24" t="s">
        <v>297</v>
      </c>
      <c r="D44" s="24">
        <v>34</v>
      </c>
      <c r="E44" s="25"/>
    </row>
    <row r="45" spans="1:5">
      <c r="A45" s="23" t="s">
        <v>37</v>
      </c>
      <c r="B45" s="24" t="s">
        <v>332</v>
      </c>
      <c r="C45" s="24" t="s">
        <v>296</v>
      </c>
      <c r="D45" s="24">
        <v>1</v>
      </c>
      <c r="E45" s="25" t="s">
        <v>278</v>
      </c>
    </row>
    <row r="46" spans="1:5">
      <c r="A46" s="23" t="s">
        <v>37</v>
      </c>
      <c r="B46" s="24" t="s">
        <v>332</v>
      </c>
      <c r="C46" s="24" t="s">
        <v>297</v>
      </c>
      <c r="D46" s="24">
        <v>7</v>
      </c>
      <c r="E46" s="25" t="s">
        <v>278</v>
      </c>
    </row>
    <row r="47" spans="1:5">
      <c r="A47" s="23" t="s">
        <v>39</v>
      </c>
      <c r="B47" s="24" t="s">
        <v>40</v>
      </c>
      <c r="C47" s="24" t="s">
        <v>298</v>
      </c>
      <c r="D47" s="24">
        <v>6</v>
      </c>
      <c r="E47" s="25" t="s">
        <v>278</v>
      </c>
    </row>
    <row r="48" spans="1:5">
      <c r="A48" s="23" t="s">
        <v>41</v>
      </c>
      <c r="B48" s="24" t="s">
        <v>42</v>
      </c>
      <c r="C48" s="24" t="s">
        <v>298</v>
      </c>
      <c r="D48" s="24">
        <v>21</v>
      </c>
      <c r="E48" s="25" t="s">
        <v>278</v>
      </c>
    </row>
    <row r="49" spans="1:5">
      <c r="A49" s="23" t="s">
        <v>41</v>
      </c>
      <c r="B49" s="24" t="s">
        <v>42</v>
      </c>
      <c r="C49" s="24" t="s">
        <v>297</v>
      </c>
      <c r="D49" s="24">
        <v>2</v>
      </c>
      <c r="E49" s="25" t="s">
        <v>278</v>
      </c>
    </row>
    <row r="50" spans="1:5">
      <c r="A50" s="23" t="s">
        <v>43</v>
      </c>
      <c r="B50" s="24" t="s">
        <v>305</v>
      </c>
      <c r="C50" s="24" t="s">
        <v>298</v>
      </c>
      <c r="D50" s="24">
        <v>12</v>
      </c>
      <c r="E50" s="25" t="s">
        <v>278</v>
      </c>
    </row>
    <row r="51" spans="1:5">
      <c r="A51" s="23" t="s">
        <v>43</v>
      </c>
      <c r="B51" s="24" t="s">
        <v>305</v>
      </c>
      <c r="C51" s="24" t="s">
        <v>297</v>
      </c>
      <c r="D51" s="24">
        <v>1</v>
      </c>
      <c r="E51" s="25" t="s">
        <v>278</v>
      </c>
    </row>
    <row r="52" spans="1:5">
      <c r="A52" s="23" t="s">
        <v>44</v>
      </c>
      <c r="B52" s="24" t="s">
        <v>45</v>
      </c>
      <c r="C52" s="24" t="s">
        <v>298</v>
      </c>
      <c r="D52" s="24">
        <v>24</v>
      </c>
      <c r="E52" s="25" t="s">
        <v>278</v>
      </c>
    </row>
    <row r="53" spans="1:5">
      <c r="A53" s="23" t="s">
        <v>44</v>
      </c>
      <c r="B53" s="24" t="s">
        <v>45</v>
      </c>
      <c r="C53" s="24" t="s">
        <v>297</v>
      </c>
      <c r="D53" s="24">
        <v>11</v>
      </c>
      <c r="E53" s="25" t="s">
        <v>278</v>
      </c>
    </row>
    <row r="54" spans="1:5">
      <c r="A54" s="23" t="s">
        <v>44</v>
      </c>
      <c r="B54" s="24" t="s">
        <v>45</v>
      </c>
      <c r="C54" s="24" t="s">
        <v>220</v>
      </c>
      <c r="D54" s="24">
        <v>3</v>
      </c>
      <c r="E54" s="25" t="s">
        <v>278</v>
      </c>
    </row>
    <row r="55" spans="1:5">
      <c r="A55" s="23" t="s">
        <v>46</v>
      </c>
      <c r="B55" s="24" t="s">
        <v>47</v>
      </c>
      <c r="C55" s="24" t="s">
        <v>298</v>
      </c>
      <c r="D55" s="24">
        <v>23</v>
      </c>
      <c r="E55" s="25" t="s">
        <v>278</v>
      </c>
    </row>
    <row r="56" spans="1:5">
      <c r="A56" s="23" t="s">
        <v>46</v>
      </c>
      <c r="B56" s="24" t="s">
        <v>47</v>
      </c>
      <c r="C56" s="24" t="s">
        <v>297</v>
      </c>
      <c r="D56" s="24">
        <v>17</v>
      </c>
      <c r="E56" s="25" t="s">
        <v>278</v>
      </c>
    </row>
    <row r="57" spans="1:5">
      <c r="A57" s="23" t="s">
        <v>46</v>
      </c>
      <c r="B57" s="24" t="s">
        <v>47</v>
      </c>
      <c r="C57" s="24" t="s">
        <v>220</v>
      </c>
      <c r="D57" s="24">
        <v>2</v>
      </c>
      <c r="E57" s="25" t="s">
        <v>278</v>
      </c>
    </row>
    <row r="58" spans="1:5">
      <c r="A58" s="23" t="s">
        <v>48</v>
      </c>
      <c r="B58" s="24" t="s">
        <v>49</v>
      </c>
      <c r="C58" s="24" t="s">
        <v>298</v>
      </c>
      <c r="D58" s="24">
        <v>17</v>
      </c>
      <c r="E58" s="25" t="s">
        <v>278</v>
      </c>
    </row>
    <row r="59" spans="1:5">
      <c r="A59" s="23" t="s">
        <v>48</v>
      </c>
      <c r="B59" s="24" t="s">
        <v>49</v>
      </c>
      <c r="C59" s="24" t="s">
        <v>297</v>
      </c>
      <c r="D59" s="24">
        <v>2</v>
      </c>
      <c r="E59" s="25" t="s">
        <v>278</v>
      </c>
    </row>
    <row r="60" spans="1:5">
      <c r="A60" s="23" t="s">
        <v>133</v>
      </c>
      <c r="B60" s="24" t="s">
        <v>134</v>
      </c>
      <c r="C60" s="24" t="s">
        <v>298</v>
      </c>
      <c r="D60" s="24">
        <v>18</v>
      </c>
      <c r="E60" s="25" t="s">
        <v>288</v>
      </c>
    </row>
    <row r="61" spans="1:5">
      <c r="A61" s="23" t="s">
        <v>133</v>
      </c>
      <c r="B61" s="24" t="s">
        <v>134</v>
      </c>
      <c r="C61" s="24" t="s">
        <v>297</v>
      </c>
      <c r="D61" s="24">
        <v>3</v>
      </c>
      <c r="E61" s="25" t="s">
        <v>288</v>
      </c>
    </row>
    <row r="62" spans="1:5">
      <c r="A62" s="23" t="s">
        <v>133</v>
      </c>
      <c r="B62" s="24" t="s">
        <v>134</v>
      </c>
      <c r="C62" s="24" t="s">
        <v>220</v>
      </c>
      <c r="D62" s="24">
        <v>1</v>
      </c>
      <c r="E62" s="25" t="s">
        <v>288</v>
      </c>
    </row>
    <row r="63" spans="1:5">
      <c r="A63" s="23" t="s">
        <v>50</v>
      </c>
      <c r="B63" s="24" t="s">
        <v>308</v>
      </c>
      <c r="C63" s="24" t="s">
        <v>298</v>
      </c>
      <c r="D63" s="24">
        <v>19</v>
      </c>
      <c r="E63" s="25" t="s">
        <v>278</v>
      </c>
    </row>
    <row r="64" spans="1:5">
      <c r="A64" s="23" t="s">
        <v>50</v>
      </c>
      <c r="B64" s="24" t="s">
        <v>308</v>
      </c>
      <c r="C64" s="24" t="s">
        <v>297</v>
      </c>
      <c r="D64" s="24">
        <v>5</v>
      </c>
      <c r="E64" s="25" t="s">
        <v>278</v>
      </c>
    </row>
    <row r="65" spans="1:5">
      <c r="A65" s="23" t="s">
        <v>50</v>
      </c>
      <c r="B65" s="24" t="s">
        <v>308</v>
      </c>
      <c r="C65" s="24" t="s">
        <v>220</v>
      </c>
      <c r="D65" s="24">
        <v>1</v>
      </c>
      <c r="E65" s="25" t="s">
        <v>278</v>
      </c>
    </row>
    <row r="66" spans="1:5">
      <c r="A66" s="23" t="s">
        <v>51</v>
      </c>
      <c r="B66" s="24" t="s">
        <v>52</v>
      </c>
      <c r="C66" s="24" t="s">
        <v>298</v>
      </c>
      <c r="D66" s="24">
        <v>10</v>
      </c>
      <c r="E66" s="25" t="s">
        <v>278</v>
      </c>
    </row>
    <row r="67" spans="1:5">
      <c r="A67" s="23" t="s">
        <v>53</v>
      </c>
      <c r="B67" s="24" t="s">
        <v>54</v>
      </c>
      <c r="C67" s="24" t="s">
        <v>298</v>
      </c>
      <c r="D67" s="24">
        <v>19</v>
      </c>
      <c r="E67" s="25" t="s">
        <v>278</v>
      </c>
    </row>
    <row r="68" spans="1:5">
      <c r="A68" s="23" t="s">
        <v>53</v>
      </c>
      <c r="B68" s="24" t="s">
        <v>54</v>
      </c>
      <c r="C68" s="24" t="s">
        <v>297</v>
      </c>
      <c r="D68" s="24">
        <v>1</v>
      </c>
      <c r="E68" s="25" t="s">
        <v>278</v>
      </c>
    </row>
    <row r="69" spans="1:5">
      <c r="A69" s="23" t="s">
        <v>55</v>
      </c>
      <c r="B69" s="24" t="s">
        <v>56</v>
      </c>
      <c r="C69" s="24" t="s">
        <v>298</v>
      </c>
      <c r="D69" s="24">
        <v>29</v>
      </c>
      <c r="E69" s="25" t="s">
        <v>278</v>
      </c>
    </row>
    <row r="70" spans="1:5">
      <c r="A70" s="23" t="s">
        <v>55</v>
      </c>
      <c r="B70" s="24" t="s">
        <v>56</v>
      </c>
      <c r="C70" s="24" t="s">
        <v>297</v>
      </c>
      <c r="D70" s="24">
        <v>2</v>
      </c>
      <c r="E70" s="25" t="s">
        <v>278</v>
      </c>
    </row>
    <row r="71" spans="1:5">
      <c r="A71" s="23" t="s">
        <v>57</v>
      </c>
      <c r="B71" s="24" t="s">
        <v>58</v>
      </c>
      <c r="C71" s="24" t="s">
        <v>298</v>
      </c>
      <c r="D71" s="24">
        <v>13</v>
      </c>
      <c r="E71" s="25" t="s">
        <v>278</v>
      </c>
    </row>
    <row r="72" spans="1:5">
      <c r="A72" s="23" t="s">
        <v>57</v>
      </c>
      <c r="B72" s="24" t="s">
        <v>58</v>
      </c>
      <c r="C72" s="24" t="s">
        <v>297</v>
      </c>
      <c r="D72" s="24">
        <v>1</v>
      </c>
      <c r="E72" s="25" t="s">
        <v>278</v>
      </c>
    </row>
    <row r="73" spans="1:5">
      <c r="A73" s="23" t="s">
        <v>59</v>
      </c>
      <c r="B73" s="24" t="s">
        <v>60</v>
      </c>
      <c r="C73" s="24" t="s">
        <v>298</v>
      </c>
      <c r="D73" s="24">
        <v>19</v>
      </c>
      <c r="E73" s="25" t="s">
        <v>278</v>
      </c>
    </row>
    <row r="74" spans="1:5">
      <c r="A74" s="23" t="s">
        <v>59</v>
      </c>
      <c r="B74" s="24" t="s">
        <v>60</v>
      </c>
      <c r="C74" s="24" t="s">
        <v>297</v>
      </c>
      <c r="D74" s="24">
        <v>1</v>
      </c>
      <c r="E74" s="25" t="s">
        <v>278</v>
      </c>
    </row>
    <row r="75" spans="1:5">
      <c r="A75" s="23" t="s">
        <v>61</v>
      </c>
      <c r="B75" s="24" t="s">
        <v>62</v>
      </c>
      <c r="C75" s="24" t="s">
        <v>298</v>
      </c>
      <c r="D75" s="24">
        <v>17</v>
      </c>
      <c r="E75" s="25" t="s">
        <v>278</v>
      </c>
    </row>
    <row r="76" spans="1:5">
      <c r="A76" s="23" t="s">
        <v>61</v>
      </c>
      <c r="B76" s="24" t="s">
        <v>62</v>
      </c>
      <c r="C76" s="24" t="s">
        <v>297</v>
      </c>
      <c r="D76" s="24">
        <v>1</v>
      </c>
      <c r="E76" s="25" t="s">
        <v>278</v>
      </c>
    </row>
    <row r="77" spans="1:5">
      <c r="A77" s="23" t="s">
        <v>63</v>
      </c>
      <c r="B77" s="24" t="s">
        <v>365</v>
      </c>
      <c r="C77" s="24" t="s">
        <v>298</v>
      </c>
      <c r="D77" s="24">
        <v>5</v>
      </c>
      <c r="E77" s="25" t="s">
        <v>278</v>
      </c>
    </row>
    <row r="78" spans="1:5">
      <c r="A78" s="23" t="s">
        <v>64</v>
      </c>
      <c r="B78" s="24" t="s">
        <v>65</v>
      </c>
      <c r="C78" s="24" t="s">
        <v>298</v>
      </c>
      <c r="D78" s="24">
        <v>23</v>
      </c>
      <c r="E78" s="25" t="s">
        <v>278</v>
      </c>
    </row>
    <row r="79" spans="1:5">
      <c r="A79" s="23" t="s">
        <v>64</v>
      </c>
      <c r="B79" s="24" t="s">
        <v>65</v>
      </c>
      <c r="C79" s="24" t="s">
        <v>297</v>
      </c>
      <c r="D79" s="24">
        <v>1</v>
      </c>
      <c r="E79" s="25" t="s">
        <v>278</v>
      </c>
    </row>
    <row r="80" spans="1:5">
      <c r="A80" s="23" t="s">
        <v>66</v>
      </c>
      <c r="B80" s="24" t="s">
        <v>378</v>
      </c>
      <c r="C80" s="24" t="s">
        <v>298</v>
      </c>
      <c r="D80" s="24">
        <v>14</v>
      </c>
      <c r="E80" s="25" t="s">
        <v>278</v>
      </c>
    </row>
    <row r="81" spans="1:5">
      <c r="A81" s="23" t="s">
        <v>66</v>
      </c>
      <c r="B81" s="24" t="s">
        <v>378</v>
      </c>
      <c r="C81" s="24" t="s">
        <v>297</v>
      </c>
      <c r="D81" s="24">
        <v>1</v>
      </c>
      <c r="E81" s="25" t="s">
        <v>278</v>
      </c>
    </row>
    <row r="82" spans="1:5">
      <c r="A82" s="23" t="s">
        <v>67</v>
      </c>
      <c r="B82" s="24" t="s">
        <v>68</v>
      </c>
      <c r="C82" s="24" t="s">
        <v>298</v>
      </c>
      <c r="D82" s="24">
        <v>11</v>
      </c>
      <c r="E82" s="25" t="s">
        <v>278</v>
      </c>
    </row>
    <row r="83" spans="1:5">
      <c r="A83" s="23" t="s">
        <v>69</v>
      </c>
      <c r="B83" s="24" t="s">
        <v>70</v>
      </c>
      <c r="C83" s="24" t="s">
        <v>298</v>
      </c>
      <c r="D83" s="24">
        <v>18</v>
      </c>
      <c r="E83" s="25" t="s">
        <v>278</v>
      </c>
    </row>
    <row r="84" spans="1:5">
      <c r="A84" s="23" t="s">
        <v>69</v>
      </c>
      <c r="B84" s="24" t="s">
        <v>70</v>
      </c>
      <c r="C84" s="24" t="s">
        <v>297</v>
      </c>
      <c r="D84" s="24">
        <v>4</v>
      </c>
      <c r="E84" s="25" t="s">
        <v>278</v>
      </c>
    </row>
    <row r="85" spans="1:5">
      <c r="A85" s="23" t="s">
        <v>71</v>
      </c>
      <c r="B85" s="24" t="s">
        <v>72</v>
      </c>
      <c r="C85" s="24" t="s">
        <v>298</v>
      </c>
      <c r="D85" s="24">
        <v>30</v>
      </c>
      <c r="E85" s="25" t="s">
        <v>278</v>
      </c>
    </row>
    <row r="86" spans="1:5">
      <c r="A86" s="23" t="s">
        <v>71</v>
      </c>
      <c r="B86" s="24" t="s">
        <v>72</v>
      </c>
      <c r="C86" s="24" t="s">
        <v>297</v>
      </c>
      <c r="D86" s="24">
        <v>2</v>
      </c>
      <c r="E86" s="25" t="s">
        <v>278</v>
      </c>
    </row>
    <row r="87" spans="1:5">
      <c r="A87" s="23" t="s">
        <v>73</v>
      </c>
      <c r="B87" s="24" t="s">
        <v>74</v>
      </c>
      <c r="C87" s="24" t="s">
        <v>298</v>
      </c>
      <c r="D87" s="24">
        <v>26</v>
      </c>
      <c r="E87" s="25" t="s">
        <v>278</v>
      </c>
    </row>
    <row r="88" spans="1:5">
      <c r="A88" s="23" t="s">
        <v>73</v>
      </c>
      <c r="B88" s="24" t="s">
        <v>74</v>
      </c>
      <c r="C88" s="24" t="s">
        <v>297</v>
      </c>
      <c r="D88" s="24">
        <v>2</v>
      </c>
      <c r="E88" s="25" t="s">
        <v>278</v>
      </c>
    </row>
    <row r="89" spans="1:5">
      <c r="A89" s="23" t="s">
        <v>75</v>
      </c>
      <c r="B89" s="24" t="s">
        <v>433</v>
      </c>
      <c r="C89" s="24" t="s">
        <v>298</v>
      </c>
      <c r="D89" s="24">
        <v>6</v>
      </c>
      <c r="E89" s="25" t="s">
        <v>278</v>
      </c>
    </row>
    <row r="90" spans="1:5">
      <c r="A90" s="23" t="s">
        <v>76</v>
      </c>
      <c r="B90" s="24" t="s">
        <v>77</v>
      </c>
      <c r="C90" s="24" t="s">
        <v>297</v>
      </c>
      <c r="D90" s="24">
        <v>6</v>
      </c>
      <c r="E90" s="25" t="s">
        <v>278</v>
      </c>
    </row>
    <row r="91" spans="1:5">
      <c r="A91" s="23" t="s">
        <v>78</v>
      </c>
      <c r="B91" s="24" t="s">
        <v>79</v>
      </c>
      <c r="C91" s="24" t="s">
        <v>297</v>
      </c>
      <c r="D91" s="24">
        <v>7</v>
      </c>
      <c r="E91" s="25" t="s">
        <v>278</v>
      </c>
    </row>
    <row r="92" spans="1:5">
      <c r="A92" s="23" t="s">
        <v>80</v>
      </c>
      <c r="B92" s="24" t="s">
        <v>81</v>
      </c>
      <c r="C92" s="24" t="s">
        <v>297</v>
      </c>
      <c r="D92" s="24">
        <v>6</v>
      </c>
      <c r="E92" s="25" t="s">
        <v>278</v>
      </c>
    </row>
    <row r="93" spans="1:5">
      <c r="A93" s="23" t="s">
        <v>82</v>
      </c>
      <c r="B93" s="24" t="s">
        <v>83</v>
      </c>
      <c r="C93" s="24" t="s">
        <v>297</v>
      </c>
      <c r="D93" s="24">
        <v>1</v>
      </c>
      <c r="E93" s="25" t="s">
        <v>278</v>
      </c>
    </row>
    <row r="94" spans="1:5">
      <c r="A94" s="23" t="s">
        <v>29</v>
      </c>
      <c r="B94" s="24" t="s">
        <v>30</v>
      </c>
      <c r="C94" s="24" t="s">
        <v>297</v>
      </c>
      <c r="D94" s="24">
        <v>3</v>
      </c>
      <c r="E94" s="25" t="s">
        <v>436</v>
      </c>
    </row>
    <row r="95" spans="1:5">
      <c r="A95" s="23" t="s">
        <v>84</v>
      </c>
      <c r="B95" s="24" t="s">
        <v>85</v>
      </c>
      <c r="C95" s="24" t="s">
        <v>297</v>
      </c>
      <c r="D95" s="24">
        <v>4</v>
      </c>
      <c r="E95" s="25" t="s">
        <v>278</v>
      </c>
    </row>
    <row r="96" spans="1:5">
      <c r="A96" s="23" t="s">
        <v>86</v>
      </c>
      <c r="B96" s="24" t="s">
        <v>87</v>
      </c>
      <c r="C96" s="24" t="s">
        <v>220</v>
      </c>
      <c r="D96" s="24">
        <v>1</v>
      </c>
      <c r="E96" s="25" t="s">
        <v>278</v>
      </c>
    </row>
    <row r="97" spans="1:5">
      <c r="A97" s="23" t="s">
        <v>88</v>
      </c>
      <c r="B97" s="24" t="s">
        <v>360</v>
      </c>
      <c r="C97" s="24" t="s">
        <v>297</v>
      </c>
      <c r="D97" s="24">
        <v>2</v>
      </c>
      <c r="E97" s="25" t="s">
        <v>278</v>
      </c>
    </row>
    <row r="98" spans="1:5">
      <c r="A98" s="23" t="s">
        <v>88</v>
      </c>
      <c r="B98" s="24" t="s">
        <v>360</v>
      </c>
      <c r="C98" s="24" t="s">
        <v>220</v>
      </c>
      <c r="D98" s="24">
        <v>3</v>
      </c>
      <c r="E98" s="25" t="s">
        <v>278</v>
      </c>
    </row>
    <row r="99" spans="1:5">
      <c r="A99" s="23" t="s">
        <v>89</v>
      </c>
      <c r="B99" s="24" t="s">
        <v>334</v>
      </c>
      <c r="C99" s="24" t="s">
        <v>296</v>
      </c>
      <c r="D99" s="24">
        <v>1</v>
      </c>
      <c r="E99" s="25" t="s">
        <v>276</v>
      </c>
    </row>
    <row r="100" spans="1:5">
      <c r="A100" s="23" t="s">
        <v>89</v>
      </c>
      <c r="B100" s="24" t="s">
        <v>334</v>
      </c>
      <c r="C100" s="24" t="s">
        <v>297</v>
      </c>
      <c r="D100" s="24">
        <v>11</v>
      </c>
      <c r="E100" s="25" t="s">
        <v>276</v>
      </c>
    </row>
    <row r="101" spans="1:5">
      <c r="A101" s="23" t="s">
        <v>91</v>
      </c>
      <c r="B101" s="24" t="s">
        <v>92</v>
      </c>
      <c r="C101" s="24" t="s">
        <v>298</v>
      </c>
      <c r="D101" s="24">
        <v>17</v>
      </c>
      <c r="E101" s="25" t="s">
        <v>276</v>
      </c>
    </row>
    <row r="102" spans="1:5">
      <c r="A102" s="23" t="s">
        <v>93</v>
      </c>
      <c r="B102" s="24" t="s">
        <v>94</v>
      </c>
      <c r="C102" s="24" t="s">
        <v>298</v>
      </c>
      <c r="D102" s="24">
        <v>6</v>
      </c>
      <c r="E102" s="25" t="s">
        <v>276</v>
      </c>
    </row>
    <row r="103" spans="1:5">
      <c r="A103" s="23" t="s">
        <v>95</v>
      </c>
      <c r="B103" s="24" t="s">
        <v>96</v>
      </c>
      <c r="C103" s="24" t="s">
        <v>298</v>
      </c>
      <c r="D103" s="24">
        <v>9</v>
      </c>
      <c r="E103" s="25" t="s">
        <v>276</v>
      </c>
    </row>
    <row r="104" spans="1:5">
      <c r="A104" s="23" t="s">
        <v>97</v>
      </c>
      <c r="B104" s="24" t="s">
        <v>98</v>
      </c>
      <c r="C104" s="24" t="s">
        <v>298</v>
      </c>
      <c r="D104" s="24">
        <v>3</v>
      </c>
      <c r="E104" s="25" t="s">
        <v>276</v>
      </c>
    </row>
    <row r="105" spans="1:5">
      <c r="A105" s="23" t="s">
        <v>99</v>
      </c>
      <c r="B105" s="24" t="s">
        <v>356</v>
      </c>
      <c r="C105" s="24" t="s">
        <v>298</v>
      </c>
      <c r="D105" s="24">
        <v>12</v>
      </c>
      <c r="E105" s="25" t="s">
        <v>276</v>
      </c>
    </row>
    <row r="106" spans="1:5">
      <c r="A106" s="23" t="s">
        <v>99</v>
      </c>
      <c r="B106" s="24" t="s">
        <v>356</v>
      </c>
      <c r="C106" s="24" t="s">
        <v>297</v>
      </c>
      <c r="D106" s="24">
        <v>1</v>
      </c>
      <c r="E106" s="25" t="s">
        <v>276</v>
      </c>
    </row>
    <row r="107" spans="1:5">
      <c r="A107" s="23" t="s">
        <v>100</v>
      </c>
      <c r="B107" s="24" t="s">
        <v>399</v>
      </c>
      <c r="C107" s="24" t="s">
        <v>296</v>
      </c>
      <c r="D107" s="24">
        <v>1</v>
      </c>
      <c r="E107" s="25" t="s">
        <v>276</v>
      </c>
    </row>
    <row r="108" spans="1:5">
      <c r="A108" s="23" t="s">
        <v>100</v>
      </c>
      <c r="B108" s="24" t="s">
        <v>399</v>
      </c>
      <c r="C108" s="24" t="s">
        <v>297</v>
      </c>
      <c r="D108" s="24">
        <v>2</v>
      </c>
      <c r="E108" s="25" t="s">
        <v>276</v>
      </c>
    </row>
    <row r="109" spans="1:5">
      <c r="A109" s="23" t="s">
        <v>106</v>
      </c>
      <c r="B109" s="24" t="s">
        <v>335</v>
      </c>
      <c r="C109" s="24" t="s">
        <v>296</v>
      </c>
      <c r="D109" s="24">
        <v>1</v>
      </c>
      <c r="E109" s="25" t="s">
        <v>279</v>
      </c>
    </row>
    <row r="110" spans="1:5">
      <c r="A110" s="23" t="s">
        <v>106</v>
      </c>
      <c r="B110" s="24" t="s">
        <v>335</v>
      </c>
      <c r="C110" s="24" t="s">
        <v>297</v>
      </c>
      <c r="D110" s="24">
        <v>7</v>
      </c>
      <c r="E110" s="25" t="s">
        <v>279</v>
      </c>
    </row>
    <row r="111" spans="1:5">
      <c r="A111" s="23" t="s">
        <v>108</v>
      </c>
      <c r="B111" s="24" t="s">
        <v>109</v>
      </c>
      <c r="C111" s="24" t="s">
        <v>298</v>
      </c>
      <c r="D111" s="24">
        <v>11</v>
      </c>
      <c r="E111" s="25" t="s">
        <v>279</v>
      </c>
    </row>
    <row r="112" spans="1:5">
      <c r="A112" s="23" t="s">
        <v>108</v>
      </c>
      <c r="B112" s="24" t="s">
        <v>109</v>
      </c>
      <c r="C112" s="24" t="s">
        <v>297</v>
      </c>
      <c r="D112" s="24">
        <v>1</v>
      </c>
      <c r="E112" s="25" t="s">
        <v>279</v>
      </c>
    </row>
    <row r="113" spans="1:5">
      <c r="A113" s="23" t="s">
        <v>110</v>
      </c>
      <c r="B113" s="24" t="s">
        <v>111</v>
      </c>
      <c r="C113" s="24" t="s">
        <v>298</v>
      </c>
      <c r="D113" s="24">
        <v>13</v>
      </c>
      <c r="E113" s="25" t="s">
        <v>279</v>
      </c>
    </row>
    <row r="114" spans="1:5">
      <c r="A114" s="23" t="s">
        <v>110</v>
      </c>
      <c r="B114" s="24" t="s">
        <v>111</v>
      </c>
      <c r="C114" s="24" t="s">
        <v>297</v>
      </c>
      <c r="D114" s="24">
        <v>4</v>
      </c>
      <c r="E114" s="25" t="s">
        <v>279</v>
      </c>
    </row>
    <row r="115" spans="1:5">
      <c r="A115" s="23" t="s">
        <v>112</v>
      </c>
      <c r="B115" s="24" t="s">
        <v>339</v>
      </c>
      <c r="C115" s="24" t="s">
        <v>298</v>
      </c>
      <c r="D115" s="24">
        <v>5</v>
      </c>
      <c r="E115" s="25" t="s">
        <v>279</v>
      </c>
    </row>
    <row r="116" spans="1:5">
      <c r="A116" s="23" t="s">
        <v>113</v>
      </c>
      <c r="B116" s="24" t="s">
        <v>114</v>
      </c>
      <c r="C116" s="24" t="s">
        <v>298</v>
      </c>
      <c r="D116" s="24">
        <v>5</v>
      </c>
      <c r="E116" s="25" t="s">
        <v>279</v>
      </c>
    </row>
    <row r="117" spans="1:5">
      <c r="A117" s="23" t="s">
        <v>113</v>
      </c>
      <c r="B117" s="24" t="s">
        <v>114</v>
      </c>
      <c r="C117" s="24" t="s">
        <v>297</v>
      </c>
      <c r="D117" s="24">
        <v>1</v>
      </c>
      <c r="E117" s="25" t="s">
        <v>279</v>
      </c>
    </row>
    <row r="118" spans="1:5">
      <c r="A118" s="23" t="s">
        <v>115</v>
      </c>
      <c r="B118" s="24" t="s">
        <v>340</v>
      </c>
      <c r="C118" s="24" t="s">
        <v>298</v>
      </c>
      <c r="D118" s="24">
        <v>8</v>
      </c>
      <c r="E118" s="25" t="s">
        <v>279</v>
      </c>
    </row>
    <row r="119" spans="1:5">
      <c r="A119" s="23" t="s">
        <v>115</v>
      </c>
      <c r="B119" s="24" t="s">
        <v>340</v>
      </c>
      <c r="C119" s="24" t="s">
        <v>297</v>
      </c>
      <c r="D119" s="24">
        <v>1</v>
      </c>
      <c r="E119" s="25" t="s">
        <v>279</v>
      </c>
    </row>
    <row r="120" spans="1:5">
      <c r="A120" s="23" t="s">
        <v>116</v>
      </c>
      <c r="B120" s="24" t="s">
        <v>117</v>
      </c>
      <c r="C120" s="24" t="s">
        <v>298</v>
      </c>
      <c r="D120" s="24">
        <v>4</v>
      </c>
      <c r="E120" s="25" t="s">
        <v>279</v>
      </c>
    </row>
    <row r="121" spans="1:5">
      <c r="A121" s="23" t="s">
        <v>118</v>
      </c>
      <c r="B121" s="24" t="s">
        <v>366</v>
      </c>
      <c r="C121" s="24" t="s">
        <v>298</v>
      </c>
      <c r="D121" s="24">
        <v>8</v>
      </c>
      <c r="E121" s="25" t="s">
        <v>279</v>
      </c>
    </row>
    <row r="122" spans="1:5">
      <c r="A122" s="23" t="s">
        <v>118</v>
      </c>
      <c r="B122" s="24" t="s">
        <v>366</v>
      </c>
      <c r="C122" s="24" t="s">
        <v>297</v>
      </c>
      <c r="D122" s="24">
        <v>3</v>
      </c>
      <c r="E122" s="25" t="s">
        <v>279</v>
      </c>
    </row>
    <row r="123" spans="1:5">
      <c r="A123" s="23" t="s">
        <v>403</v>
      </c>
      <c r="B123" s="24" t="s">
        <v>404</v>
      </c>
      <c r="C123" s="24" t="s">
        <v>298</v>
      </c>
      <c r="D123" s="24">
        <v>1</v>
      </c>
      <c r="E123" s="25"/>
    </row>
    <row r="124" spans="1:5">
      <c r="A124" s="23" t="s">
        <v>403</v>
      </c>
      <c r="B124" s="24" t="s">
        <v>404</v>
      </c>
      <c r="C124" s="24" t="s">
        <v>297</v>
      </c>
      <c r="D124" s="24">
        <v>2</v>
      </c>
      <c r="E124" s="25"/>
    </row>
    <row r="125" spans="1:5">
      <c r="A125" s="23" t="s">
        <v>141</v>
      </c>
      <c r="B125" s="24" t="s">
        <v>331</v>
      </c>
      <c r="C125" s="24" t="s">
        <v>296</v>
      </c>
      <c r="D125" s="24">
        <v>1</v>
      </c>
      <c r="E125" s="25" t="s">
        <v>281</v>
      </c>
    </row>
    <row r="126" spans="1:5">
      <c r="A126" s="23" t="s">
        <v>141</v>
      </c>
      <c r="B126" s="24" t="s">
        <v>331</v>
      </c>
      <c r="C126" s="24" t="s">
        <v>297</v>
      </c>
      <c r="D126" s="24">
        <v>11</v>
      </c>
      <c r="E126" s="25" t="s">
        <v>281</v>
      </c>
    </row>
    <row r="127" spans="1:5">
      <c r="A127" s="23" t="s">
        <v>143</v>
      </c>
      <c r="B127" s="24" t="s">
        <v>144</v>
      </c>
      <c r="C127" s="24" t="s">
        <v>298</v>
      </c>
      <c r="D127" s="24">
        <v>4</v>
      </c>
      <c r="E127" s="25" t="s">
        <v>281</v>
      </c>
    </row>
    <row r="128" spans="1:5">
      <c r="A128" s="23" t="s">
        <v>143</v>
      </c>
      <c r="B128" s="24" t="s">
        <v>144</v>
      </c>
      <c r="C128" s="24" t="s">
        <v>297</v>
      </c>
      <c r="D128" s="24">
        <v>4</v>
      </c>
      <c r="E128" s="25" t="s">
        <v>281</v>
      </c>
    </row>
    <row r="129" spans="1:5">
      <c r="A129" s="23" t="s">
        <v>143</v>
      </c>
      <c r="B129" s="24" t="s">
        <v>144</v>
      </c>
      <c r="C129" s="24" t="s">
        <v>220</v>
      </c>
      <c r="D129" s="24">
        <v>3</v>
      </c>
      <c r="E129" s="25" t="s">
        <v>281</v>
      </c>
    </row>
    <row r="130" spans="1:5">
      <c r="A130" s="23" t="s">
        <v>145</v>
      </c>
      <c r="B130" s="24" t="s">
        <v>146</v>
      </c>
      <c r="C130" s="24" t="s">
        <v>298</v>
      </c>
      <c r="D130" s="24">
        <v>11</v>
      </c>
      <c r="E130" s="25" t="s">
        <v>281</v>
      </c>
    </row>
    <row r="131" spans="1:5">
      <c r="A131" s="23" t="s">
        <v>145</v>
      </c>
      <c r="B131" s="24" t="s">
        <v>146</v>
      </c>
      <c r="C131" s="24" t="s">
        <v>297</v>
      </c>
      <c r="D131" s="24">
        <v>1</v>
      </c>
      <c r="E131" s="25" t="s">
        <v>281</v>
      </c>
    </row>
    <row r="132" spans="1:5">
      <c r="A132" s="23" t="s">
        <v>147</v>
      </c>
      <c r="B132" s="24" t="s">
        <v>148</v>
      </c>
      <c r="C132" s="24" t="s">
        <v>298</v>
      </c>
      <c r="D132" s="24">
        <v>10</v>
      </c>
      <c r="E132" s="25" t="s">
        <v>281</v>
      </c>
    </row>
    <row r="133" spans="1:5">
      <c r="A133" s="23" t="s">
        <v>147</v>
      </c>
      <c r="B133" s="24" t="s">
        <v>148</v>
      </c>
      <c r="C133" s="24" t="s">
        <v>297</v>
      </c>
      <c r="D133" s="24">
        <v>1</v>
      </c>
      <c r="E133" s="25" t="s">
        <v>281</v>
      </c>
    </row>
    <row r="134" spans="1:5">
      <c r="A134" s="23" t="s">
        <v>149</v>
      </c>
      <c r="B134" s="24" t="s">
        <v>150</v>
      </c>
      <c r="C134" s="24" t="s">
        <v>298</v>
      </c>
      <c r="D134" s="24">
        <v>13</v>
      </c>
      <c r="E134" s="25" t="s">
        <v>281</v>
      </c>
    </row>
    <row r="135" spans="1:5">
      <c r="A135" s="23" t="s">
        <v>149</v>
      </c>
      <c r="B135" s="24" t="s">
        <v>150</v>
      </c>
      <c r="C135" s="24" t="s">
        <v>297</v>
      </c>
      <c r="D135" s="24">
        <v>1</v>
      </c>
      <c r="E135" s="25" t="s">
        <v>281</v>
      </c>
    </row>
    <row r="136" spans="1:5">
      <c r="A136" s="23" t="s">
        <v>151</v>
      </c>
      <c r="B136" s="24" t="s">
        <v>398</v>
      </c>
      <c r="C136" s="24" t="s">
        <v>297</v>
      </c>
      <c r="D136" s="24">
        <v>13</v>
      </c>
      <c r="E136" s="25" t="s">
        <v>281</v>
      </c>
    </row>
    <row r="137" spans="1:5">
      <c r="A137" s="23" t="s">
        <v>101</v>
      </c>
      <c r="B137" s="24" t="s">
        <v>102</v>
      </c>
      <c r="C137" s="24" t="s">
        <v>298</v>
      </c>
      <c r="D137" s="24">
        <v>15</v>
      </c>
      <c r="E137" s="25" t="s">
        <v>274</v>
      </c>
    </row>
    <row r="138" spans="1:5">
      <c r="A138" s="23" t="s">
        <v>101</v>
      </c>
      <c r="B138" s="24" t="s">
        <v>102</v>
      </c>
      <c r="C138" s="24" t="s">
        <v>296</v>
      </c>
      <c r="D138" s="24">
        <v>1</v>
      </c>
      <c r="E138" s="25" t="s">
        <v>274</v>
      </c>
    </row>
    <row r="139" spans="1:5">
      <c r="A139" s="23" t="s">
        <v>101</v>
      </c>
      <c r="B139" s="24" t="s">
        <v>102</v>
      </c>
      <c r="C139" s="24" t="s">
        <v>297</v>
      </c>
      <c r="D139" s="24">
        <v>3</v>
      </c>
      <c r="E139" s="25" t="s">
        <v>274</v>
      </c>
    </row>
    <row r="140" spans="1:5">
      <c r="A140" s="23" t="s">
        <v>104</v>
      </c>
      <c r="B140" s="24" t="s">
        <v>105</v>
      </c>
      <c r="C140" s="24" t="s">
        <v>297</v>
      </c>
      <c r="D140" s="24">
        <v>1</v>
      </c>
      <c r="E140" s="25"/>
    </row>
    <row r="141" spans="1:5">
      <c r="A141" s="23" t="s">
        <v>136</v>
      </c>
      <c r="B141" s="24" t="s">
        <v>322</v>
      </c>
      <c r="C141" s="24" t="s">
        <v>298</v>
      </c>
      <c r="D141" s="24">
        <v>2</v>
      </c>
      <c r="E141" s="25" t="s">
        <v>288</v>
      </c>
    </row>
    <row r="142" spans="1:5">
      <c r="A142" s="23" t="s">
        <v>136</v>
      </c>
      <c r="B142" s="24" t="s">
        <v>322</v>
      </c>
      <c r="C142" s="24" t="s">
        <v>296</v>
      </c>
      <c r="D142" s="24">
        <v>1</v>
      </c>
      <c r="E142" s="25" t="s">
        <v>288</v>
      </c>
    </row>
    <row r="143" spans="1:5">
      <c r="A143" s="23" t="s">
        <v>136</v>
      </c>
      <c r="B143" s="24" t="s">
        <v>322</v>
      </c>
      <c r="C143" s="24" t="s">
        <v>297</v>
      </c>
      <c r="D143" s="24">
        <v>5</v>
      </c>
      <c r="E143" s="25" t="s">
        <v>288</v>
      </c>
    </row>
    <row r="144" spans="1:5">
      <c r="A144" s="23" t="s">
        <v>119</v>
      </c>
      <c r="B144" s="24" t="s">
        <v>333</v>
      </c>
      <c r="C144" s="24" t="s">
        <v>298</v>
      </c>
      <c r="D144" s="24">
        <v>2</v>
      </c>
      <c r="E144" s="25" t="s">
        <v>277</v>
      </c>
    </row>
    <row r="145" spans="1:5">
      <c r="A145" s="23" t="s">
        <v>119</v>
      </c>
      <c r="B145" s="24" t="s">
        <v>333</v>
      </c>
      <c r="C145" s="24" t="s">
        <v>297</v>
      </c>
      <c r="D145" s="24">
        <v>11</v>
      </c>
      <c r="E145" s="25" t="s">
        <v>277</v>
      </c>
    </row>
    <row r="146" spans="1:5">
      <c r="A146" s="23" t="s">
        <v>121</v>
      </c>
      <c r="B146" s="24" t="s">
        <v>122</v>
      </c>
      <c r="C146" s="24" t="s">
        <v>298</v>
      </c>
      <c r="D146" s="24">
        <v>22</v>
      </c>
      <c r="E146" s="25" t="s">
        <v>277</v>
      </c>
    </row>
    <row r="147" spans="1:5">
      <c r="A147" s="23" t="s">
        <v>123</v>
      </c>
      <c r="B147" s="24" t="s">
        <v>124</v>
      </c>
      <c r="C147" s="24" t="s">
        <v>298</v>
      </c>
      <c r="D147" s="24">
        <v>17</v>
      </c>
      <c r="E147" s="25" t="s">
        <v>277</v>
      </c>
    </row>
    <row r="148" spans="1:5">
      <c r="A148" s="23" t="s">
        <v>125</v>
      </c>
      <c r="B148" s="24" t="s">
        <v>126</v>
      </c>
      <c r="C148" s="24" t="s">
        <v>297</v>
      </c>
      <c r="D148" s="24">
        <v>4</v>
      </c>
      <c r="E148" s="25" t="s">
        <v>277</v>
      </c>
    </row>
    <row r="149" spans="1:5">
      <c r="A149" s="23" t="s">
        <v>128</v>
      </c>
      <c r="B149" s="24" t="s">
        <v>397</v>
      </c>
      <c r="C149" s="24" t="s">
        <v>297</v>
      </c>
      <c r="D149" s="24">
        <v>1</v>
      </c>
      <c r="E149" s="25" t="s">
        <v>277</v>
      </c>
    </row>
    <row r="150" spans="1:5">
      <c r="A150" s="23" t="s">
        <v>152</v>
      </c>
      <c r="B150" s="24" t="s">
        <v>153</v>
      </c>
      <c r="C150" s="24" t="s">
        <v>298</v>
      </c>
      <c r="D150" s="24">
        <v>23</v>
      </c>
      <c r="E150" s="25" t="s">
        <v>275</v>
      </c>
    </row>
    <row r="151" spans="1:5">
      <c r="A151" s="23" t="s">
        <v>152</v>
      </c>
      <c r="B151" s="24" t="s">
        <v>153</v>
      </c>
      <c r="C151" s="24" t="s">
        <v>296</v>
      </c>
      <c r="D151" s="24">
        <v>1</v>
      </c>
      <c r="E151" s="25" t="s">
        <v>275</v>
      </c>
    </row>
    <row r="152" spans="1:5">
      <c r="A152" s="23" t="s">
        <v>152</v>
      </c>
      <c r="B152" s="24" t="s">
        <v>153</v>
      </c>
      <c r="C152" s="24" t="s">
        <v>297</v>
      </c>
      <c r="D152" s="24">
        <v>11</v>
      </c>
      <c r="E152" s="25" t="s">
        <v>275</v>
      </c>
    </row>
    <row r="153" spans="1:5">
      <c r="A153" s="23" t="s">
        <v>137</v>
      </c>
      <c r="B153" s="24" t="s">
        <v>138</v>
      </c>
      <c r="C153" s="24" t="s">
        <v>298</v>
      </c>
      <c r="D153" s="24">
        <v>6</v>
      </c>
      <c r="E153" s="25" t="s">
        <v>288</v>
      </c>
    </row>
    <row r="154" spans="1:5">
      <c r="A154" s="23" t="s">
        <v>139</v>
      </c>
      <c r="B154" s="24" t="s">
        <v>140</v>
      </c>
      <c r="C154" s="24" t="s">
        <v>298</v>
      </c>
      <c r="D154" s="24">
        <v>2</v>
      </c>
      <c r="E154" s="25" t="s">
        <v>288</v>
      </c>
    </row>
    <row r="155" spans="1:5">
      <c r="A155" s="23" t="s">
        <v>327</v>
      </c>
      <c r="B155" s="24" t="s">
        <v>328</v>
      </c>
      <c r="C155" s="24" t="s">
        <v>298</v>
      </c>
      <c r="D155" s="24">
        <v>10</v>
      </c>
      <c r="E155" s="25" t="s">
        <v>288</v>
      </c>
    </row>
    <row r="156" spans="1:5">
      <c r="A156" s="23" t="s">
        <v>327</v>
      </c>
      <c r="B156" s="24" t="s">
        <v>328</v>
      </c>
      <c r="C156" s="24" t="s">
        <v>297</v>
      </c>
      <c r="D156" s="24">
        <v>1</v>
      </c>
      <c r="E156" s="25" t="s">
        <v>288</v>
      </c>
    </row>
    <row r="157" spans="1:5">
      <c r="A157" s="23" t="s">
        <v>320</v>
      </c>
      <c r="B157" s="24" t="s">
        <v>321</v>
      </c>
      <c r="C157" s="24" t="s">
        <v>298</v>
      </c>
      <c r="D157" s="24">
        <v>4</v>
      </c>
      <c r="E157" s="25" t="s">
        <v>437</v>
      </c>
    </row>
    <row r="158" spans="1:5">
      <c r="A158" s="23" t="s">
        <v>320</v>
      </c>
      <c r="B158" s="24" t="s">
        <v>321</v>
      </c>
      <c r="C158" s="24" t="s">
        <v>296</v>
      </c>
      <c r="D158" s="24">
        <v>1</v>
      </c>
      <c r="E158" s="25" t="s">
        <v>437</v>
      </c>
    </row>
    <row r="159" spans="1:5">
      <c r="A159" s="23" t="s">
        <v>320</v>
      </c>
      <c r="B159" s="24" t="s">
        <v>321</v>
      </c>
      <c r="C159" s="24" t="s">
        <v>297</v>
      </c>
      <c r="D159" s="24">
        <v>4</v>
      </c>
      <c r="E159" s="25" t="s">
        <v>437</v>
      </c>
    </row>
    <row r="160" spans="1:5">
      <c r="A160" s="23" t="s">
        <v>167</v>
      </c>
      <c r="B160" s="24" t="s">
        <v>426</v>
      </c>
      <c r="C160" s="24" t="s">
        <v>296</v>
      </c>
      <c r="D160" s="24">
        <v>1</v>
      </c>
      <c r="E160" s="25"/>
    </row>
    <row r="161" spans="1:5">
      <c r="A161" s="23" t="s">
        <v>169</v>
      </c>
      <c r="B161" s="24" t="s">
        <v>170</v>
      </c>
      <c r="C161" s="24" t="s">
        <v>296</v>
      </c>
      <c r="D161" s="24">
        <v>15</v>
      </c>
      <c r="E161" s="25"/>
    </row>
    <row r="162" spans="1:5">
      <c r="A162" s="23" t="s">
        <v>169</v>
      </c>
      <c r="B162" s="24" t="s">
        <v>170</v>
      </c>
      <c r="C162" s="24" t="s">
        <v>297</v>
      </c>
      <c r="D162" s="24">
        <v>2</v>
      </c>
      <c r="E162" s="25"/>
    </row>
    <row r="163" spans="1:5">
      <c r="A163" s="23" t="s">
        <v>171</v>
      </c>
      <c r="B163" s="24" t="s">
        <v>172</v>
      </c>
      <c r="C163" s="24" t="s">
        <v>297</v>
      </c>
      <c r="D163" s="24">
        <v>1</v>
      </c>
      <c r="E163" s="25"/>
    </row>
    <row r="164" spans="1:5">
      <c r="A164" s="23" t="s">
        <v>173</v>
      </c>
      <c r="B164" s="24" t="s">
        <v>174</v>
      </c>
      <c r="C164" s="24" t="s">
        <v>296</v>
      </c>
      <c r="D164" s="24">
        <v>1</v>
      </c>
      <c r="E164" s="25"/>
    </row>
    <row r="165" spans="1:5">
      <c r="A165" s="23" t="s">
        <v>173</v>
      </c>
      <c r="B165" s="24" t="s">
        <v>174</v>
      </c>
      <c r="C165" s="24" t="s">
        <v>297</v>
      </c>
      <c r="D165" s="24">
        <v>5</v>
      </c>
      <c r="E165" s="25"/>
    </row>
    <row r="166" spans="1:5">
      <c r="A166" s="23" t="s">
        <v>157</v>
      </c>
      <c r="B166" s="24" t="s">
        <v>402</v>
      </c>
      <c r="C166" s="24" t="s">
        <v>297</v>
      </c>
      <c r="D166" s="24">
        <v>9</v>
      </c>
      <c r="E166" s="25"/>
    </row>
    <row r="167" spans="1:5">
      <c r="A167" s="23" t="s">
        <v>175</v>
      </c>
      <c r="B167" s="24" t="s">
        <v>176</v>
      </c>
      <c r="C167" s="24" t="s">
        <v>296</v>
      </c>
      <c r="D167" s="24">
        <v>1</v>
      </c>
      <c r="E167" s="25"/>
    </row>
    <row r="168" spans="1:5">
      <c r="A168" s="23" t="s">
        <v>175</v>
      </c>
      <c r="B168" s="24" t="s">
        <v>176</v>
      </c>
      <c r="C168" s="24" t="s">
        <v>297</v>
      </c>
      <c r="D168" s="24">
        <v>2</v>
      </c>
      <c r="E168" s="25"/>
    </row>
    <row r="169" spans="1:5">
      <c r="A169" s="23" t="s">
        <v>215</v>
      </c>
      <c r="B169" s="24" t="s">
        <v>216</v>
      </c>
      <c r="C169" s="24" t="s">
        <v>296</v>
      </c>
      <c r="D169" s="24">
        <v>3</v>
      </c>
      <c r="E169" s="25"/>
    </row>
    <row r="170" spans="1:5">
      <c r="A170" s="23" t="s">
        <v>31</v>
      </c>
      <c r="B170" s="24" t="s">
        <v>32</v>
      </c>
      <c r="C170" s="24" t="s">
        <v>297</v>
      </c>
      <c r="D170" s="24">
        <v>8</v>
      </c>
      <c r="E170" s="25"/>
    </row>
    <row r="171" spans="1:5">
      <c r="A171" s="23" t="s">
        <v>33</v>
      </c>
      <c r="B171" s="24" t="s">
        <v>34</v>
      </c>
      <c r="C171" s="24" t="s">
        <v>297</v>
      </c>
      <c r="D171" s="24">
        <v>2</v>
      </c>
      <c r="E171" s="25"/>
    </row>
    <row r="172" spans="1:5">
      <c r="A172" s="23" t="s">
        <v>177</v>
      </c>
      <c r="B172" s="24" t="s">
        <v>178</v>
      </c>
      <c r="C172" s="24" t="s">
        <v>296</v>
      </c>
      <c r="D172" s="24">
        <v>2</v>
      </c>
      <c r="E172" s="25" t="s">
        <v>276</v>
      </c>
    </row>
    <row r="173" spans="1:5">
      <c r="A173" s="23" t="s">
        <v>177</v>
      </c>
      <c r="B173" s="24" t="s">
        <v>178</v>
      </c>
      <c r="C173" s="24" t="s">
        <v>297</v>
      </c>
      <c r="D173" s="24">
        <v>1</v>
      </c>
      <c r="E173" s="25" t="s">
        <v>276</v>
      </c>
    </row>
    <row r="174" spans="1:5">
      <c r="A174" s="23" t="s">
        <v>179</v>
      </c>
      <c r="B174" s="24" t="s">
        <v>180</v>
      </c>
      <c r="C174" s="24" t="s">
        <v>297</v>
      </c>
      <c r="D174" s="24">
        <v>2</v>
      </c>
      <c r="E174" s="25"/>
    </row>
    <row r="175" spans="1:5">
      <c r="A175" s="23" t="s">
        <v>181</v>
      </c>
      <c r="B175" s="24" t="s">
        <v>182</v>
      </c>
      <c r="C175" s="24" t="s">
        <v>297</v>
      </c>
      <c r="D175" s="24">
        <v>3</v>
      </c>
      <c r="E175" s="25"/>
    </row>
    <row r="176" spans="1:5">
      <c r="A176" s="23" t="s">
        <v>183</v>
      </c>
      <c r="B176" s="24" t="s">
        <v>184</v>
      </c>
      <c r="C176" s="24" t="s">
        <v>297</v>
      </c>
      <c r="D176" s="24">
        <v>6</v>
      </c>
      <c r="E176" s="25"/>
    </row>
    <row r="177" spans="1:5">
      <c r="A177" s="23" t="s">
        <v>185</v>
      </c>
      <c r="B177" s="24" t="s">
        <v>391</v>
      </c>
      <c r="C177" s="24" t="s">
        <v>297</v>
      </c>
      <c r="D177" s="24">
        <v>2</v>
      </c>
      <c r="E177" s="25"/>
    </row>
    <row r="178" spans="1:5">
      <c r="A178" s="23" t="s">
        <v>202</v>
      </c>
      <c r="B178" s="24" t="s">
        <v>337</v>
      </c>
      <c r="C178" s="24" t="s">
        <v>297</v>
      </c>
      <c r="D178" s="24">
        <v>4</v>
      </c>
      <c r="E178" s="25"/>
    </row>
    <row r="179" spans="1:5">
      <c r="A179" s="23" t="s">
        <v>201</v>
      </c>
      <c r="B179" s="24" t="s">
        <v>341</v>
      </c>
      <c r="C179" s="24" t="s">
        <v>296</v>
      </c>
      <c r="D179" s="24">
        <v>1</v>
      </c>
      <c r="E179" s="25"/>
    </row>
    <row r="180" spans="1:5">
      <c r="A180" s="23" t="s">
        <v>201</v>
      </c>
      <c r="B180" s="24" t="s">
        <v>341</v>
      </c>
      <c r="C180" s="24" t="s">
        <v>297</v>
      </c>
      <c r="D180" s="24">
        <v>27</v>
      </c>
      <c r="E180" s="25"/>
    </row>
    <row r="181" spans="1:5">
      <c r="A181" s="23" t="s">
        <v>417</v>
      </c>
      <c r="B181" s="24" t="s">
        <v>418</v>
      </c>
      <c r="C181" s="24" t="s">
        <v>297</v>
      </c>
      <c r="D181" s="24">
        <v>2</v>
      </c>
      <c r="E181" s="25"/>
    </row>
    <row r="182" spans="1:5">
      <c r="A182" s="23" t="s">
        <v>186</v>
      </c>
      <c r="B182" s="24" t="s">
        <v>187</v>
      </c>
      <c r="C182" s="24" t="s">
        <v>296</v>
      </c>
      <c r="D182" s="24">
        <v>1</v>
      </c>
      <c r="E182" s="25"/>
    </row>
    <row r="183" spans="1:5">
      <c r="A183" s="23" t="s">
        <v>186</v>
      </c>
      <c r="B183" s="24" t="s">
        <v>187</v>
      </c>
      <c r="C183" s="24" t="s">
        <v>297</v>
      </c>
      <c r="D183" s="24">
        <v>4</v>
      </c>
      <c r="E183" s="25"/>
    </row>
    <row r="184" spans="1:5">
      <c r="A184" s="23" t="s">
        <v>395</v>
      </c>
      <c r="B184" s="24" t="s">
        <v>396</v>
      </c>
      <c r="C184" s="24" t="s">
        <v>297</v>
      </c>
      <c r="D184" s="24">
        <v>3</v>
      </c>
      <c r="E184" s="25"/>
    </row>
    <row r="185" spans="1:5">
      <c r="A185" s="23" t="s">
        <v>160</v>
      </c>
      <c r="B185" s="24" t="s">
        <v>161</v>
      </c>
      <c r="C185" s="24" t="s">
        <v>296</v>
      </c>
      <c r="D185" s="24">
        <v>1</v>
      </c>
      <c r="E185" s="25"/>
    </row>
    <row r="186" spans="1:5">
      <c r="A186" s="23" t="s">
        <v>160</v>
      </c>
      <c r="B186" s="24" t="s">
        <v>161</v>
      </c>
      <c r="C186" s="24" t="s">
        <v>297</v>
      </c>
      <c r="D186" s="24">
        <v>14</v>
      </c>
      <c r="E186" s="25"/>
    </row>
    <row r="187" spans="1:5">
      <c r="A187" s="23" t="s">
        <v>188</v>
      </c>
      <c r="B187" s="24" t="s">
        <v>189</v>
      </c>
      <c r="C187" s="24" t="s">
        <v>297</v>
      </c>
      <c r="D187" s="24">
        <v>4</v>
      </c>
      <c r="E187" s="25"/>
    </row>
    <row r="188" spans="1:5">
      <c r="A188" s="23" t="s">
        <v>162</v>
      </c>
      <c r="B188" s="24" t="s">
        <v>304</v>
      </c>
      <c r="C188" s="24" t="s">
        <v>297</v>
      </c>
      <c r="D188" s="24">
        <v>13</v>
      </c>
      <c r="E188" s="25"/>
    </row>
    <row r="189" spans="1:5">
      <c r="A189" s="23" t="s">
        <v>163</v>
      </c>
      <c r="B189" s="24" t="s">
        <v>164</v>
      </c>
      <c r="C189" s="24" t="s">
        <v>297</v>
      </c>
      <c r="D189" s="24">
        <v>1</v>
      </c>
      <c r="E189" s="25"/>
    </row>
    <row r="190" spans="1:5">
      <c r="A190" s="23" t="s">
        <v>392</v>
      </c>
      <c r="B190" s="24" t="s">
        <v>393</v>
      </c>
      <c r="C190" s="24" t="s">
        <v>297</v>
      </c>
      <c r="D190" s="24">
        <v>2</v>
      </c>
      <c r="E190" s="25"/>
    </row>
    <row r="191" spans="1:5">
      <c r="A191" s="23" t="s">
        <v>165</v>
      </c>
      <c r="B191" s="24" t="s">
        <v>166</v>
      </c>
      <c r="C191" s="24" t="s">
        <v>297</v>
      </c>
      <c r="D191" s="24">
        <v>1</v>
      </c>
      <c r="E191" s="25"/>
    </row>
    <row r="192" spans="1:5">
      <c r="A192" s="23" t="s">
        <v>346</v>
      </c>
      <c r="B192" s="24" t="s">
        <v>347</v>
      </c>
      <c r="C192" s="24" t="s">
        <v>297</v>
      </c>
      <c r="D192" s="24">
        <v>2</v>
      </c>
      <c r="E192" s="25"/>
    </row>
    <row r="193" spans="1:5">
      <c r="A193" s="23" t="s">
        <v>217</v>
      </c>
      <c r="B193" s="24" t="s">
        <v>218</v>
      </c>
      <c r="C193" s="24" t="s">
        <v>296</v>
      </c>
      <c r="D193" s="24">
        <v>1</v>
      </c>
      <c r="E193" s="25"/>
    </row>
    <row r="194" spans="1:5">
      <c r="A194" s="23" t="s">
        <v>217</v>
      </c>
      <c r="B194" s="24" t="s">
        <v>218</v>
      </c>
      <c r="C194" s="24" t="s">
        <v>297</v>
      </c>
      <c r="D194" s="24">
        <v>10</v>
      </c>
      <c r="E194" s="25"/>
    </row>
    <row r="195" spans="1:5">
      <c r="A195" s="23" t="s">
        <v>217</v>
      </c>
      <c r="B195" s="24" t="s">
        <v>218</v>
      </c>
      <c r="C195" s="24" t="s">
        <v>220</v>
      </c>
      <c r="D195" s="24">
        <v>1</v>
      </c>
      <c r="E195" s="25"/>
    </row>
    <row r="196" spans="1:5">
      <c r="A196" s="23" t="s">
        <v>221</v>
      </c>
      <c r="B196" s="24" t="s">
        <v>309</v>
      </c>
      <c r="C196" s="24" t="s">
        <v>298</v>
      </c>
      <c r="D196" s="24">
        <v>1</v>
      </c>
      <c r="E196" s="25"/>
    </row>
    <row r="197" spans="1:5">
      <c r="A197" s="23" t="s">
        <v>221</v>
      </c>
      <c r="B197" s="24" t="s">
        <v>309</v>
      </c>
      <c r="C197" s="24" t="s">
        <v>296</v>
      </c>
      <c r="D197" s="24">
        <v>1</v>
      </c>
      <c r="E197" s="25"/>
    </row>
    <row r="198" spans="1:5">
      <c r="A198" s="23" t="s">
        <v>221</v>
      </c>
      <c r="B198" s="24" t="s">
        <v>309</v>
      </c>
      <c r="C198" s="24" t="s">
        <v>297</v>
      </c>
      <c r="D198" s="24">
        <v>6</v>
      </c>
      <c r="E198" s="25"/>
    </row>
    <row r="199" spans="1:5">
      <c r="A199" s="23" t="s">
        <v>221</v>
      </c>
      <c r="B199" s="24" t="s">
        <v>309</v>
      </c>
      <c r="C199" s="24" t="s">
        <v>220</v>
      </c>
      <c r="D199" s="24">
        <v>13</v>
      </c>
      <c r="E199" s="25"/>
    </row>
    <row r="200" spans="1:5">
      <c r="A200" s="23" t="s">
        <v>222</v>
      </c>
      <c r="B200" s="24" t="s">
        <v>357</v>
      </c>
      <c r="C200" s="24" t="s">
        <v>297</v>
      </c>
      <c r="D200" s="24">
        <v>1</v>
      </c>
      <c r="E200" s="25"/>
    </row>
    <row r="201" spans="1:5">
      <c r="A201" s="23" t="s">
        <v>224</v>
      </c>
      <c r="B201" s="24" t="s">
        <v>225</v>
      </c>
      <c r="C201" s="24" t="s">
        <v>297</v>
      </c>
      <c r="D201" s="24">
        <v>2</v>
      </c>
      <c r="E201" s="25"/>
    </row>
    <row r="202" spans="1:5">
      <c r="A202" s="23" t="s">
        <v>226</v>
      </c>
      <c r="B202" s="24" t="s">
        <v>317</v>
      </c>
      <c r="C202" s="24" t="s">
        <v>220</v>
      </c>
      <c r="D202" s="24">
        <v>1</v>
      </c>
      <c r="E202" s="25"/>
    </row>
    <row r="203" spans="1:5">
      <c r="A203" s="23" t="s">
        <v>358</v>
      </c>
      <c r="B203" s="24" t="s">
        <v>359</v>
      </c>
      <c r="C203" s="24" t="s">
        <v>298</v>
      </c>
      <c r="D203" s="24">
        <v>1</v>
      </c>
      <c r="E203" s="25"/>
    </row>
    <row r="204" spans="1:5">
      <c r="A204" s="23" t="s">
        <v>227</v>
      </c>
      <c r="B204" s="24" t="s">
        <v>383</v>
      </c>
      <c r="C204" s="24" t="s">
        <v>297</v>
      </c>
      <c r="D204" s="24">
        <v>1</v>
      </c>
      <c r="E204" s="25"/>
    </row>
    <row r="205" spans="1:5">
      <c r="A205" s="23" t="s">
        <v>129</v>
      </c>
      <c r="B205" s="24" t="s">
        <v>130</v>
      </c>
      <c r="C205" s="24" t="s">
        <v>297</v>
      </c>
      <c r="D205" s="24">
        <v>11</v>
      </c>
      <c r="E205" s="25" t="s">
        <v>277</v>
      </c>
    </row>
    <row r="206" spans="1:5">
      <c r="A206" s="23" t="s">
        <v>228</v>
      </c>
      <c r="B206" s="24" t="s">
        <v>318</v>
      </c>
      <c r="C206" s="24" t="s">
        <v>298</v>
      </c>
      <c r="D206" s="24">
        <v>1</v>
      </c>
      <c r="E206" s="25"/>
    </row>
    <row r="207" spans="1:5">
      <c r="A207" s="23" t="s">
        <v>228</v>
      </c>
      <c r="B207" s="24" t="s">
        <v>318</v>
      </c>
      <c r="C207" s="24" t="s">
        <v>297</v>
      </c>
      <c r="D207" s="24">
        <v>9</v>
      </c>
      <c r="E207" s="25"/>
    </row>
    <row r="208" spans="1:5">
      <c r="A208" s="23" t="s">
        <v>228</v>
      </c>
      <c r="B208" s="24" t="s">
        <v>318</v>
      </c>
      <c r="C208" s="24" t="s">
        <v>220</v>
      </c>
      <c r="D208" s="24">
        <v>1</v>
      </c>
      <c r="E208" s="25"/>
    </row>
    <row r="209" spans="1:5">
      <c r="A209" s="23" t="s">
        <v>363</v>
      </c>
      <c r="B209" s="24" t="s">
        <v>364</v>
      </c>
      <c r="C209" s="24" t="s">
        <v>297</v>
      </c>
      <c r="D209" s="24">
        <v>1</v>
      </c>
      <c r="E209" s="25"/>
    </row>
    <row r="210" spans="1:5">
      <c r="A210" s="23" t="s">
        <v>405</v>
      </c>
      <c r="B210" s="24" t="s">
        <v>406</v>
      </c>
      <c r="C210" s="24" t="s">
        <v>297</v>
      </c>
      <c r="D210" s="24">
        <v>2</v>
      </c>
      <c r="E210" s="25"/>
    </row>
    <row r="211" spans="1:5">
      <c r="A211" s="23" t="s">
        <v>376</v>
      </c>
      <c r="B211" s="24" t="s">
        <v>377</v>
      </c>
      <c r="C211" s="24" t="s">
        <v>297</v>
      </c>
      <c r="D211" s="24">
        <v>1</v>
      </c>
      <c r="E211" s="25"/>
    </row>
    <row r="212" spans="1:5">
      <c r="A212" s="23" t="s">
        <v>352</v>
      </c>
      <c r="B212" s="24" t="s">
        <v>353</v>
      </c>
      <c r="C212" s="24" t="s">
        <v>296</v>
      </c>
      <c r="D212" s="24">
        <v>1</v>
      </c>
      <c r="E212" s="25"/>
    </row>
    <row r="213" spans="1:5">
      <c r="A213" s="23" t="s">
        <v>229</v>
      </c>
      <c r="B213" s="24" t="s">
        <v>421</v>
      </c>
      <c r="C213" s="24" t="s">
        <v>296</v>
      </c>
      <c r="D213" s="24">
        <v>1</v>
      </c>
      <c r="E213" s="25"/>
    </row>
    <row r="214" spans="1:5">
      <c r="A214" s="23" t="s">
        <v>232</v>
      </c>
      <c r="B214" s="24" t="s">
        <v>316</v>
      </c>
      <c r="C214" s="24" t="s">
        <v>297</v>
      </c>
      <c r="D214" s="24">
        <v>10</v>
      </c>
      <c r="E214" s="25"/>
    </row>
    <row r="215" spans="1:5">
      <c r="A215" s="23" t="s">
        <v>234</v>
      </c>
      <c r="B215" s="24" t="s">
        <v>329</v>
      </c>
      <c r="C215" s="24" t="s">
        <v>297</v>
      </c>
      <c r="D215" s="24">
        <v>16</v>
      </c>
      <c r="E215" s="25"/>
    </row>
    <row r="216" spans="1:5">
      <c r="A216" s="23" t="s">
        <v>35</v>
      </c>
      <c r="B216" s="24" t="s">
        <v>36</v>
      </c>
      <c r="C216" s="24" t="s">
        <v>297</v>
      </c>
      <c r="D216" s="24">
        <v>13</v>
      </c>
      <c r="E216" s="25"/>
    </row>
    <row r="217" spans="1:5">
      <c r="A217" s="23" t="s">
        <v>236</v>
      </c>
      <c r="B217" s="24" t="s">
        <v>415</v>
      </c>
      <c r="C217" s="24" t="s">
        <v>296</v>
      </c>
      <c r="D217" s="24">
        <v>1</v>
      </c>
      <c r="E217" s="25"/>
    </row>
    <row r="218" spans="1:5">
      <c r="A218" s="23" t="s">
        <v>236</v>
      </c>
      <c r="B218" s="24" t="s">
        <v>415</v>
      </c>
      <c r="C218" s="24" t="s">
        <v>297</v>
      </c>
      <c r="D218" s="24">
        <v>6</v>
      </c>
      <c r="E218" s="25"/>
    </row>
    <row r="219" spans="1:5">
      <c r="A219" s="23" t="s">
        <v>238</v>
      </c>
      <c r="B219" s="24" t="s">
        <v>239</v>
      </c>
      <c r="C219" s="24" t="s">
        <v>296</v>
      </c>
      <c r="D219" s="24">
        <v>3</v>
      </c>
      <c r="E219" s="25"/>
    </row>
    <row r="220" spans="1:5">
      <c r="A220" s="23" t="s">
        <v>238</v>
      </c>
      <c r="B220" s="24" t="s">
        <v>239</v>
      </c>
      <c r="C220" s="24" t="s">
        <v>297</v>
      </c>
      <c r="D220" s="24">
        <v>2</v>
      </c>
      <c r="E220" s="25"/>
    </row>
    <row r="221" spans="1:5">
      <c r="A221" s="23" t="s">
        <v>240</v>
      </c>
      <c r="B221" s="24" t="s">
        <v>241</v>
      </c>
      <c r="C221" s="24" t="s">
        <v>297</v>
      </c>
      <c r="D221" s="24">
        <v>31</v>
      </c>
      <c r="E221" s="25"/>
    </row>
    <row r="222" spans="1:5">
      <c r="A222" s="23" t="s">
        <v>242</v>
      </c>
      <c r="B222" s="24" t="s">
        <v>390</v>
      </c>
      <c r="C222" s="24" t="s">
        <v>297</v>
      </c>
      <c r="D222" s="24">
        <v>3</v>
      </c>
      <c r="E222" s="25"/>
    </row>
    <row r="223" spans="1:5">
      <c r="A223" s="23" t="s">
        <v>243</v>
      </c>
      <c r="B223" s="24" t="s">
        <v>416</v>
      </c>
      <c r="C223" s="24" t="s">
        <v>297</v>
      </c>
      <c r="D223" s="24">
        <v>7</v>
      </c>
      <c r="E223" s="25"/>
    </row>
    <row r="224" spans="1:5">
      <c r="A224" s="23" t="s">
        <v>312</v>
      </c>
      <c r="B224" s="24" t="s">
        <v>313</v>
      </c>
      <c r="C224" s="24" t="s">
        <v>297</v>
      </c>
      <c r="D224" s="24">
        <v>3</v>
      </c>
      <c r="E224" s="25"/>
    </row>
    <row r="225" spans="1:5">
      <c r="A225" s="23" t="s">
        <v>244</v>
      </c>
      <c r="B225" s="24" t="s">
        <v>245</v>
      </c>
      <c r="C225" s="24" t="s">
        <v>297</v>
      </c>
      <c r="D225" s="24">
        <v>2</v>
      </c>
      <c r="E225" s="25"/>
    </row>
    <row r="226" spans="1:5">
      <c r="A226" s="23" t="s">
        <v>246</v>
      </c>
      <c r="B226" s="24" t="s">
        <v>362</v>
      </c>
      <c r="C226" s="24" t="s">
        <v>297</v>
      </c>
      <c r="D226" s="24">
        <v>3</v>
      </c>
      <c r="E226" s="25"/>
    </row>
    <row r="227" spans="1:5">
      <c r="A227" s="23" t="s">
        <v>325</v>
      </c>
      <c r="B227" s="24" t="s">
        <v>326</v>
      </c>
      <c r="C227" s="24" t="s">
        <v>297</v>
      </c>
      <c r="D227" s="24">
        <v>4</v>
      </c>
      <c r="E227" s="25"/>
    </row>
    <row r="228" spans="1:5">
      <c r="A228" s="23" t="s">
        <v>314</v>
      </c>
      <c r="B228" s="24" t="s">
        <v>315</v>
      </c>
      <c r="C228" s="24" t="s">
        <v>297</v>
      </c>
      <c r="D228" s="24">
        <v>7</v>
      </c>
      <c r="E228" s="25"/>
    </row>
    <row r="229" spans="1:5">
      <c r="A229" s="23" t="s">
        <v>302</v>
      </c>
      <c r="B229" s="24" t="s">
        <v>303</v>
      </c>
      <c r="C229" s="24" t="s">
        <v>297</v>
      </c>
      <c r="D229" s="24">
        <v>2</v>
      </c>
      <c r="E229" s="25"/>
    </row>
    <row r="230" spans="1:5">
      <c r="A230" s="23" t="s">
        <v>388</v>
      </c>
      <c r="B230" s="24" t="s">
        <v>389</v>
      </c>
      <c r="C230" s="24" t="s">
        <v>297</v>
      </c>
      <c r="D230" s="24">
        <v>5</v>
      </c>
      <c r="E230" s="25"/>
    </row>
    <row r="231" spans="1:5">
      <c r="A231" s="23" t="s">
        <v>411</v>
      </c>
      <c r="B231" s="24" t="s">
        <v>412</v>
      </c>
      <c r="C231" s="24" t="s">
        <v>296</v>
      </c>
      <c r="D231" s="24">
        <v>1</v>
      </c>
      <c r="E231" s="25"/>
    </row>
    <row r="232" spans="1:5">
      <c r="A232" s="23" t="s">
        <v>407</v>
      </c>
      <c r="B232" s="24" t="s">
        <v>408</v>
      </c>
      <c r="C232" s="24" t="s">
        <v>297</v>
      </c>
      <c r="D232" s="24">
        <v>1</v>
      </c>
      <c r="E232" s="25"/>
    </row>
    <row r="233" spans="1:5">
      <c r="A233" s="23" t="s">
        <v>323</v>
      </c>
      <c r="B233" s="24" t="s">
        <v>324</v>
      </c>
      <c r="C233" s="24" t="s">
        <v>297</v>
      </c>
      <c r="D233" s="24">
        <v>1</v>
      </c>
      <c r="E233" s="25"/>
    </row>
    <row r="234" spans="1:5">
      <c r="A234" s="23" t="s">
        <v>409</v>
      </c>
      <c r="B234" s="24" t="s">
        <v>410</v>
      </c>
      <c r="C234" s="24" t="s">
        <v>297</v>
      </c>
      <c r="D234" s="24">
        <v>1</v>
      </c>
      <c r="E234" s="25"/>
    </row>
    <row r="235" spans="1:5">
      <c r="A235" s="23" t="s">
        <v>247</v>
      </c>
      <c r="B235" s="24" t="s">
        <v>248</v>
      </c>
      <c r="C235" s="24" t="s">
        <v>296</v>
      </c>
      <c r="D235" s="24">
        <v>2</v>
      </c>
      <c r="E235" s="25"/>
    </row>
    <row r="236" spans="1:5">
      <c r="A236" s="23" t="s">
        <v>251</v>
      </c>
      <c r="B236" s="24" t="s">
        <v>336</v>
      </c>
      <c r="C236" s="24" t="s">
        <v>296</v>
      </c>
      <c r="D236" s="24">
        <v>1</v>
      </c>
      <c r="E236" s="25"/>
    </row>
    <row r="237" spans="1:5">
      <c r="A237" s="23" t="s">
        <v>251</v>
      </c>
      <c r="B237" s="24" t="s">
        <v>336</v>
      </c>
      <c r="C237" s="24" t="s">
        <v>297</v>
      </c>
      <c r="D237" s="24">
        <v>10</v>
      </c>
      <c r="E237" s="25"/>
    </row>
    <row r="238" spans="1:5">
      <c r="A238" s="23" t="s">
        <v>252</v>
      </c>
      <c r="B238" s="24" t="s">
        <v>253</v>
      </c>
      <c r="C238" s="24" t="s">
        <v>297</v>
      </c>
      <c r="D238" s="24">
        <v>2</v>
      </c>
      <c r="E238" s="25"/>
    </row>
    <row r="239" spans="1:5">
      <c r="A239" s="23" t="s">
        <v>254</v>
      </c>
      <c r="B239" s="24" t="s">
        <v>255</v>
      </c>
      <c r="C239" s="24" t="s">
        <v>297</v>
      </c>
      <c r="D239" s="24">
        <v>6</v>
      </c>
      <c r="E239" s="25"/>
    </row>
    <row r="240" spans="1:5">
      <c r="A240" s="23" t="s">
        <v>256</v>
      </c>
      <c r="B240" s="24" t="s">
        <v>257</v>
      </c>
      <c r="C240" s="24" t="s">
        <v>297</v>
      </c>
      <c r="D240" s="24">
        <v>3</v>
      </c>
      <c r="E240" s="25"/>
    </row>
    <row r="241" spans="1:5">
      <c r="A241" s="23" t="s">
        <v>205</v>
      </c>
      <c r="B241" s="24" t="s">
        <v>367</v>
      </c>
      <c r="C241" s="24" t="s">
        <v>297</v>
      </c>
      <c r="D241" s="24">
        <v>7</v>
      </c>
      <c r="E241" s="25"/>
    </row>
    <row r="242" spans="1:5">
      <c r="A242" s="23" t="s">
        <v>207</v>
      </c>
      <c r="B242" s="24" t="s">
        <v>422</v>
      </c>
      <c r="C242" s="24" t="s">
        <v>296</v>
      </c>
      <c r="D242" s="24">
        <v>1</v>
      </c>
      <c r="E242" s="25"/>
    </row>
    <row r="243" spans="1:5">
      <c r="A243" s="23" t="s">
        <v>207</v>
      </c>
      <c r="B243" s="24" t="s">
        <v>422</v>
      </c>
      <c r="C243" s="24" t="s">
        <v>297</v>
      </c>
      <c r="D243" s="24">
        <v>1</v>
      </c>
      <c r="E243" s="25"/>
    </row>
    <row r="244" spans="1:5">
      <c r="A244" s="23" t="s">
        <v>258</v>
      </c>
      <c r="B244" s="24" t="s">
        <v>384</v>
      </c>
      <c r="C244" s="24" t="s">
        <v>296</v>
      </c>
      <c r="D244" s="24">
        <v>1</v>
      </c>
      <c r="E244" s="25"/>
    </row>
    <row r="245" spans="1:5">
      <c r="A245" s="23" t="s">
        <v>258</v>
      </c>
      <c r="B245" s="24" t="s">
        <v>384</v>
      </c>
      <c r="C245" s="24" t="s">
        <v>297</v>
      </c>
      <c r="D245" s="24">
        <v>5</v>
      </c>
      <c r="E245" s="25"/>
    </row>
    <row r="246" spans="1:5">
      <c r="A246" s="23" t="s">
        <v>259</v>
      </c>
      <c r="B246" s="24" t="s">
        <v>260</v>
      </c>
      <c r="C246" s="24" t="s">
        <v>297</v>
      </c>
      <c r="D246" s="24">
        <v>4</v>
      </c>
      <c r="E246" s="25"/>
    </row>
    <row r="247" spans="1:5">
      <c r="A247" s="23" t="s">
        <v>261</v>
      </c>
      <c r="B247" s="24" t="s">
        <v>262</v>
      </c>
      <c r="C247" s="24" t="s">
        <v>297</v>
      </c>
      <c r="D247" s="24">
        <v>1</v>
      </c>
      <c r="E247" s="25"/>
    </row>
    <row r="248" spans="1:5">
      <c r="A248" s="23" t="s">
        <v>379</v>
      </c>
      <c r="B248" s="24" t="s">
        <v>380</v>
      </c>
      <c r="C248" s="24" t="s">
        <v>297</v>
      </c>
      <c r="D248" s="24">
        <v>7</v>
      </c>
      <c r="E248" s="25"/>
    </row>
    <row r="249" spans="1:5">
      <c r="A249" s="23" t="s">
        <v>310</v>
      </c>
      <c r="B249" s="24" t="s">
        <v>311</v>
      </c>
      <c r="C249" s="24" t="s">
        <v>297</v>
      </c>
      <c r="D249" s="24">
        <v>2</v>
      </c>
      <c r="E249" s="25"/>
    </row>
    <row r="250" spans="1:5">
      <c r="A250" s="23" t="s">
        <v>368</v>
      </c>
      <c r="B250" s="24" t="s">
        <v>369</v>
      </c>
      <c r="C250" s="24" t="s">
        <v>297</v>
      </c>
      <c r="D250" s="24">
        <v>5</v>
      </c>
      <c r="E250" s="25"/>
    </row>
    <row r="251" spans="1:5">
      <c r="A251" s="23" t="s">
        <v>427</v>
      </c>
      <c r="B251" s="24" t="s">
        <v>428</v>
      </c>
      <c r="C251" s="24" t="s">
        <v>297</v>
      </c>
      <c r="D251" s="24">
        <v>5</v>
      </c>
      <c r="E251" s="25"/>
    </row>
    <row r="252" spans="1:5">
      <c r="A252" s="23" t="s">
        <v>344</v>
      </c>
      <c r="B252" s="24" t="s">
        <v>345</v>
      </c>
      <c r="C252" s="24" t="s">
        <v>297</v>
      </c>
      <c r="D252" s="24">
        <v>3</v>
      </c>
      <c r="E252" s="25"/>
    </row>
    <row r="253" spans="1:5">
      <c r="A253" s="23" t="s">
        <v>348</v>
      </c>
      <c r="B253" s="24" t="s">
        <v>349</v>
      </c>
      <c r="C253" s="24" t="s">
        <v>297</v>
      </c>
      <c r="D253" s="24">
        <v>9</v>
      </c>
      <c r="E253" s="25"/>
    </row>
    <row r="254" spans="1:5">
      <c r="A254" s="23" t="s">
        <v>370</v>
      </c>
      <c r="B254" s="24" t="s">
        <v>371</v>
      </c>
      <c r="C254" s="24" t="s">
        <v>297</v>
      </c>
      <c r="D254" s="24">
        <v>3</v>
      </c>
      <c r="E254" s="25"/>
    </row>
    <row r="255" spans="1:5">
      <c r="A255" s="23" t="s">
        <v>372</v>
      </c>
      <c r="B255" s="24" t="s">
        <v>373</v>
      </c>
      <c r="C255" s="24" t="s">
        <v>297</v>
      </c>
      <c r="D255" s="24">
        <v>2</v>
      </c>
      <c r="E255" s="25"/>
    </row>
    <row r="256" spans="1:5">
      <c r="A256" s="23" t="s">
        <v>431</v>
      </c>
      <c r="B256" s="24" t="s">
        <v>432</v>
      </c>
      <c r="C256" s="24" t="s">
        <v>297</v>
      </c>
      <c r="D256" s="24">
        <v>1</v>
      </c>
      <c r="E256" s="25"/>
    </row>
    <row r="257" spans="1:5">
      <c r="A257" s="23" t="s">
        <v>400</v>
      </c>
      <c r="B257" s="24" t="s">
        <v>401</v>
      </c>
      <c r="C257" s="24" t="s">
        <v>297</v>
      </c>
      <c r="D257" s="24">
        <v>1</v>
      </c>
      <c r="E257" s="25"/>
    </row>
    <row r="258" spans="1:5">
      <c r="A258" s="23" t="s">
        <v>419</v>
      </c>
      <c r="B258" s="24" t="s">
        <v>420</v>
      </c>
      <c r="C258" s="24" t="s">
        <v>297</v>
      </c>
      <c r="D258" s="24">
        <v>1</v>
      </c>
      <c r="E258" s="25"/>
    </row>
    <row r="259" spans="1:5">
      <c r="A259" s="23" t="s">
        <v>429</v>
      </c>
      <c r="B259" s="24" t="s">
        <v>430</v>
      </c>
      <c r="C259" s="24" t="s">
        <v>297</v>
      </c>
      <c r="D259" s="24">
        <v>3</v>
      </c>
      <c r="E259" s="25"/>
    </row>
    <row r="260" spans="1:5">
      <c r="A260" s="23" t="s">
        <v>350</v>
      </c>
      <c r="B260" s="24" t="s">
        <v>351</v>
      </c>
      <c r="C260" s="24" t="s">
        <v>297</v>
      </c>
      <c r="D260" s="24">
        <v>1</v>
      </c>
      <c r="E260" s="25"/>
    </row>
    <row r="261" spans="1:5">
      <c r="A261" s="23" t="s">
        <v>374</v>
      </c>
      <c r="B261" s="24" t="s">
        <v>375</v>
      </c>
      <c r="C261" s="24" t="s">
        <v>297</v>
      </c>
      <c r="D261" s="24">
        <v>5</v>
      </c>
      <c r="E261" s="25"/>
    </row>
    <row r="262" spans="1:5">
      <c r="A262" s="23" t="s">
        <v>424</v>
      </c>
      <c r="B262" s="24" t="s">
        <v>425</v>
      </c>
      <c r="C262" s="24" t="s">
        <v>297</v>
      </c>
      <c r="D262" s="24">
        <v>3</v>
      </c>
      <c r="E262" s="25"/>
    </row>
    <row r="263" spans="1:5">
      <c r="A263" s="23" t="s">
        <v>306</v>
      </c>
      <c r="B263" s="24" t="s">
        <v>307</v>
      </c>
      <c r="C263" s="24" t="s">
        <v>297</v>
      </c>
      <c r="D263" s="24">
        <v>39</v>
      </c>
      <c r="E263" s="25"/>
    </row>
    <row r="264" spans="1:5" ht="13.5" thickBot="1">
      <c r="A264" s="26" t="s">
        <v>131</v>
      </c>
      <c r="B264" s="27" t="s">
        <v>132</v>
      </c>
      <c r="C264" s="27" t="s">
        <v>296</v>
      </c>
      <c r="D264" s="27">
        <v>1</v>
      </c>
      <c r="E264" s="28" t="s">
        <v>277</v>
      </c>
    </row>
    <row r="266" spans="1:5">
      <c r="D266" s="30">
        <f>SUBTOTAL(9,D2:D265)</f>
        <v>1643</v>
      </c>
    </row>
  </sheetData>
  <sortState ref="A2:E265">
    <sortCondition ref="A2:A26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opLeftCell="A88" workbookViewId="0">
      <selection activeCell="E181" sqref="E181"/>
    </sheetView>
  </sheetViews>
  <sheetFormatPr defaultColWidth="10.28515625" defaultRowHeight="12"/>
  <cols>
    <col min="1" max="1" width="14.42578125" style="32" bestFit="1" customWidth="1"/>
    <col min="2" max="2" width="49.42578125" style="32" bestFit="1" customWidth="1"/>
    <col min="3" max="3" width="11.42578125" style="32" bestFit="1" customWidth="1"/>
    <col min="4" max="4" width="16.85546875" style="32" bestFit="1" customWidth="1"/>
    <col min="5" max="5" width="14.85546875" style="32" bestFit="1" customWidth="1"/>
    <col min="6" max="6" width="12.140625" style="32" bestFit="1" customWidth="1"/>
    <col min="7" max="16384" width="10.28515625" style="32"/>
  </cols>
  <sheetData>
    <row r="1" spans="1:6" ht="13.5" thickTop="1" thickBot="1">
      <c r="A1" s="34" t="s">
        <v>291</v>
      </c>
      <c r="B1" s="34" t="s">
        <v>292</v>
      </c>
      <c r="C1" s="34" t="s">
        <v>294</v>
      </c>
      <c r="D1" s="34" t="s">
        <v>293</v>
      </c>
      <c r="E1" s="34" t="s">
        <v>0</v>
      </c>
      <c r="F1" s="34" t="s">
        <v>1</v>
      </c>
    </row>
    <row r="2" spans="1:6" ht="12.75" thickTop="1">
      <c r="A2" s="33" t="s">
        <v>208</v>
      </c>
      <c r="B2" s="33" t="s">
        <v>209</v>
      </c>
      <c r="C2" s="32">
        <v>8</v>
      </c>
      <c r="D2" s="33" t="s">
        <v>296</v>
      </c>
      <c r="E2" s="33" t="s">
        <v>210</v>
      </c>
      <c r="F2" s="33" t="s">
        <v>211</v>
      </c>
    </row>
    <row r="3" spans="1:6">
      <c r="A3" s="33" t="s">
        <v>208</v>
      </c>
      <c r="B3" s="33" t="s">
        <v>209</v>
      </c>
      <c r="C3" s="32">
        <v>3</v>
      </c>
      <c r="D3" s="33" t="s">
        <v>297</v>
      </c>
      <c r="E3" s="33" t="s">
        <v>210</v>
      </c>
      <c r="F3" s="33" t="s">
        <v>211</v>
      </c>
    </row>
    <row r="4" spans="1:6">
      <c r="A4" s="33" t="s">
        <v>212</v>
      </c>
      <c r="B4" s="33" t="s">
        <v>456</v>
      </c>
      <c r="C4" s="32">
        <v>2</v>
      </c>
      <c r="D4" s="33" t="s">
        <v>296</v>
      </c>
      <c r="E4" s="33" t="s">
        <v>210</v>
      </c>
      <c r="F4" s="33" t="s">
        <v>211</v>
      </c>
    </row>
    <row r="5" spans="1:6">
      <c r="A5" s="33" t="s">
        <v>2</v>
      </c>
      <c r="B5" s="33" t="s">
        <v>3</v>
      </c>
      <c r="C5" s="32">
        <v>1</v>
      </c>
      <c r="D5" s="33" t="s">
        <v>296</v>
      </c>
      <c r="E5" s="33" t="s">
        <v>4</v>
      </c>
      <c r="F5" s="33" t="s">
        <v>5</v>
      </c>
    </row>
    <row r="6" spans="1:6">
      <c r="A6" s="33" t="s">
        <v>2</v>
      </c>
      <c r="B6" s="33" t="s">
        <v>3</v>
      </c>
      <c r="C6" s="32">
        <v>5</v>
      </c>
      <c r="D6" s="33" t="s">
        <v>297</v>
      </c>
      <c r="E6" s="33" t="s">
        <v>4</v>
      </c>
      <c r="F6" s="33" t="s">
        <v>5</v>
      </c>
    </row>
    <row r="7" spans="1:6">
      <c r="A7" s="33" t="s">
        <v>213</v>
      </c>
      <c r="B7" s="33" t="s">
        <v>214</v>
      </c>
      <c r="C7" s="32">
        <v>1</v>
      </c>
      <c r="D7" s="33" t="s">
        <v>296</v>
      </c>
      <c r="E7" s="33" t="s">
        <v>210</v>
      </c>
      <c r="F7" s="33" t="s">
        <v>211</v>
      </c>
    </row>
    <row r="8" spans="1:6">
      <c r="A8" s="33" t="s">
        <v>6</v>
      </c>
      <c r="B8" s="33" t="s">
        <v>394</v>
      </c>
      <c r="C8" s="32">
        <v>6</v>
      </c>
      <c r="D8" s="33" t="s">
        <v>296</v>
      </c>
      <c r="E8" s="33" t="s">
        <v>4</v>
      </c>
      <c r="F8" s="33" t="s">
        <v>5</v>
      </c>
    </row>
    <row r="9" spans="1:6">
      <c r="A9" s="33" t="s">
        <v>6</v>
      </c>
      <c r="B9" s="33" t="s">
        <v>394</v>
      </c>
      <c r="C9" s="32">
        <v>5</v>
      </c>
      <c r="D9" s="33" t="s">
        <v>297</v>
      </c>
      <c r="E9" s="33" t="s">
        <v>4</v>
      </c>
      <c r="F9" s="33" t="s">
        <v>5</v>
      </c>
    </row>
    <row r="10" spans="1:6">
      <c r="A10" s="33" t="s">
        <v>7</v>
      </c>
      <c r="B10" s="33" t="s">
        <v>8</v>
      </c>
      <c r="C10" s="32">
        <v>15</v>
      </c>
      <c r="D10" s="33" t="s">
        <v>297</v>
      </c>
      <c r="E10" s="33" t="s">
        <v>4</v>
      </c>
      <c r="F10" s="33" t="s">
        <v>5</v>
      </c>
    </row>
    <row r="11" spans="1:6">
      <c r="A11" s="33" t="s">
        <v>9</v>
      </c>
      <c r="B11" s="33" t="s">
        <v>10</v>
      </c>
      <c r="C11" s="32">
        <v>3</v>
      </c>
      <c r="D11" s="33" t="s">
        <v>297</v>
      </c>
      <c r="E11" s="33" t="s">
        <v>4</v>
      </c>
      <c r="F11" s="33" t="s">
        <v>5</v>
      </c>
    </row>
    <row r="12" spans="1:6">
      <c r="A12" s="33" t="s">
        <v>11</v>
      </c>
      <c r="B12" s="33" t="s">
        <v>455</v>
      </c>
      <c r="C12" s="32">
        <v>24</v>
      </c>
      <c r="D12" s="33" t="s">
        <v>298</v>
      </c>
      <c r="E12" s="33" t="s">
        <v>4</v>
      </c>
      <c r="F12" s="33" t="s">
        <v>5</v>
      </c>
    </row>
    <row r="13" spans="1:6">
      <c r="A13" s="33" t="s">
        <v>11</v>
      </c>
      <c r="B13" s="33" t="s">
        <v>455</v>
      </c>
      <c r="C13" s="32">
        <v>10</v>
      </c>
      <c r="D13" s="33" t="s">
        <v>297</v>
      </c>
      <c r="E13" s="33" t="s">
        <v>4</v>
      </c>
      <c r="F13" s="33" t="s">
        <v>5</v>
      </c>
    </row>
    <row r="14" spans="1:6">
      <c r="A14" s="33" t="s">
        <v>12</v>
      </c>
      <c r="B14" s="33" t="s">
        <v>301</v>
      </c>
      <c r="C14" s="32">
        <v>17</v>
      </c>
      <c r="D14" s="33" t="s">
        <v>297</v>
      </c>
      <c r="E14" s="33" t="s">
        <v>4</v>
      </c>
      <c r="F14" s="33" t="s">
        <v>5</v>
      </c>
    </row>
    <row r="15" spans="1:6">
      <c r="A15" s="33" t="s">
        <v>13</v>
      </c>
      <c r="B15" s="33" t="s">
        <v>361</v>
      </c>
      <c r="C15" s="32">
        <v>3</v>
      </c>
      <c r="D15" s="33" t="s">
        <v>297</v>
      </c>
      <c r="E15" s="33" t="s">
        <v>4</v>
      </c>
      <c r="F15" s="33" t="s">
        <v>5</v>
      </c>
    </row>
    <row r="16" spans="1:6">
      <c r="A16" s="33" t="s">
        <v>14</v>
      </c>
      <c r="B16" s="33" t="s">
        <v>15</v>
      </c>
      <c r="C16" s="32">
        <v>6</v>
      </c>
      <c r="D16" s="33" t="s">
        <v>298</v>
      </c>
      <c r="E16" s="33" t="s">
        <v>4</v>
      </c>
      <c r="F16" s="33" t="s">
        <v>5</v>
      </c>
    </row>
    <row r="17" spans="1:7">
      <c r="A17" s="33" t="s">
        <v>14</v>
      </c>
      <c r="B17" s="33" t="s">
        <v>15</v>
      </c>
      <c r="C17" s="32">
        <v>9</v>
      </c>
      <c r="D17" s="33" t="s">
        <v>297</v>
      </c>
      <c r="E17" s="33" t="s">
        <v>4</v>
      </c>
      <c r="F17" s="33" t="s">
        <v>5</v>
      </c>
    </row>
    <row r="18" spans="1:7">
      <c r="A18" s="33" t="s">
        <v>16</v>
      </c>
      <c r="B18" s="33" t="s">
        <v>385</v>
      </c>
      <c r="C18" s="32">
        <v>2</v>
      </c>
      <c r="D18" s="33" t="s">
        <v>297</v>
      </c>
      <c r="E18" s="33" t="s">
        <v>4</v>
      </c>
      <c r="F18" s="33" t="s">
        <v>5</v>
      </c>
    </row>
    <row r="19" spans="1:7">
      <c r="A19" s="33" t="s">
        <v>17</v>
      </c>
      <c r="B19" s="33" t="s">
        <v>454</v>
      </c>
      <c r="C19" s="32">
        <v>1</v>
      </c>
      <c r="D19" s="33" t="s">
        <v>296</v>
      </c>
      <c r="E19" s="33" t="s">
        <v>4</v>
      </c>
      <c r="F19" s="33" t="s">
        <v>5</v>
      </c>
    </row>
    <row r="20" spans="1:7">
      <c r="A20" s="33" t="s">
        <v>17</v>
      </c>
      <c r="B20" s="33" t="s">
        <v>454</v>
      </c>
      <c r="C20" s="32">
        <v>16</v>
      </c>
      <c r="D20" s="33" t="s">
        <v>297</v>
      </c>
      <c r="E20" s="33" t="s">
        <v>4</v>
      </c>
      <c r="F20" s="33" t="s">
        <v>5</v>
      </c>
      <c r="G20" s="33" t="s">
        <v>453</v>
      </c>
    </row>
    <row r="21" spans="1:7">
      <c r="A21" s="33" t="s">
        <v>18</v>
      </c>
      <c r="B21" s="33" t="s">
        <v>19</v>
      </c>
      <c r="C21" s="32">
        <v>1</v>
      </c>
      <c r="D21" s="33" t="s">
        <v>298</v>
      </c>
      <c r="E21" s="33" t="s">
        <v>4</v>
      </c>
      <c r="F21" s="33" t="s">
        <v>5</v>
      </c>
    </row>
    <row r="22" spans="1:7">
      <c r="A22" s="33" t="s">
        <v>18</v>
      </c>
      <c r="B22" s="33" t="s">
        <v>19</v>
      </c>
      <c r="C22" s="32">
        <v>2</v>
      </c>
      <c r="D22" s="33" t="s">
        <v>297</v>
      </c>
      <c r="E22" s="33" t="s">
        <v>4</v>
      </c>
      <c r="F22" s="33" t="s">
        <v>5</v>
      </c>
    </row>
    <row r="23" spans="1:7">
      <c r="A23" s="33" t="s">
        <v>20</v>
      </c>
      <c r="B23" s="33" t="s">
        <v>21</v>
      </c>
      <c r="C23" s="32">
        <v>8</v>
      </c>
      <c r="D23" s="33" t="s">
        <v>297</v>
      </c>
      <c r="E23" s="33" t="s">
        <v>4</v>
      </c>
      <c r="F23" s="33" t="s">
        <v>5</v>
      </c>
    </row>
    <row r="24" spans="1:7">
      <c r="A24" s="33" t="s">
        <v>22</v>
      </c>
      <c r="B24" s="33" t="s">
        <v>23</v>
      </c>
      <c r="C24" s="32">
        <v>30</v>
      </c>
      <c r="D24" s="33" t="s">
        <v>386</v>
      </c>
      <c r="E24" s="33" t="s">
        <v>4</v>
      </c>
      <c r="F24" s="33" t="s">
        <v>5</v>
      </c>
    </row>
    <row r="25" spans="1:7">
      <c r="A25" s="33" t="s">
        <v>22</v>
      </c>
      <c r="B25" s="33" t="s">
        <v>23</v>
      </c>
      <c r="C25" s="32">
        <v>1</v>
      </c>
      <c r="D25" s="33" t="s">
        <v>296</v>
      </c>
      <c r="E25" s="33" t="s">
        <v>4</v>
      </c>
      <c r="F25" s="33" t="s">
        <v>5</v>
      </c>
    </row>
    <row r="26" spans="1:7">
      <c r="A26" s="33" t="s">
        <v>22</v>
      </c>
      <c r="B26" s="33" t="s">
        <v>23</v>
      </c>
      <c r="C26" s="32">
        <v>27</v>
      </c>
      <c r="D26" s="33" t="s">
        <v>297</v>
      </c>
      <c r="E26" s="33" t="s">
        <v>4</v>
      </c>
      <c r="F26" s="33" t="s">
        <v>5</v>
      </c>
    </row>
    <row r="27" spans="1:7">
      <c r="A27" s="33" t="s">
        <v>193</v>
      </c>
      <c r="B27" s="33" t="s">
        <v>194</v>
      </c>
      <c r="C27" s="32">
        <v>1</v>
      </c>
      <c r="D27" s="33" t="s">
        <v>386</v>
      </c>
      <c r="E27" s="33" t="s">
        <v>191</v>
      </c>
      <c r="F27" s="33" t="s">
        <v>192</v>
      </c>
    </row>
    <row r="28" spans="1:7">
      <c r="A28" s="33" t="s">
        <v>193</v>
      </c>
      <c r="B28" s="33" t="s">
        <v>194</v>
      </c>
      <c r="C28" s="32">
        <v>1</v>
      </c>
      <c r="D28" s="33" t="s">
        <v>296</v>
      </c>
      <c r="E28" s="33" t="s">
        <v>191</v>
      </c>
      <c r="F28" s="33" t="s">
        <v>192</v>
      </c>
    </row>
    <row r="29" spans="1:7">
      <c r="A29" s="33" t="s">
        <v>193</v>
      </c>
      <c r="B29" s="33" t="s">
        <v>194</v>
      </c>
      <c r="C29" s="32">
        <v>6</v>
      </c>
      <c r="D29" s="33" t="s">
        <v>297</v>
      </c>
      <c r="E29" s="33" t="s">
        <v>191</v>
      </c>
      <c r="F29" s="33" t="s">
        <v>192</v>
      </c>
    </row>
    <row r="30" spans="1:7">
      <c r="A30" s="33" t="s">
        <v>24</v>
      </c>
      <c r="B30" s="33" t="s">
        <v>25</v>
      </c>
      <c r="C30" s="32">
        <v>2</v>
      </c>
      <c r="D30" s="33" t="s">
        <v>297</v>
      </c>
      <c r="E30" s="33" t="s">
        <v>4</v>
      </c>
      <c r="F30" s="33" t="s">
        <v>5</v>
      </c>
    </row>
    <row r="31" spans="1:7">
      <c r="A31" s="33" t="s">
        <v>26</v>
      </c>
      <c r="B31" s="33" t="s">
        <v>423</v>
      </c>
      <c r="C31" s="32">
        <v>5</v>
      </c>
      <c r="D31" s="33" t="s">
        <v>297</v>
      </c>
      <c r="E31" s="33" t="s">
        <v>4</v>
      </c>
      <c r="F31" s="33" t="s">
        <v>5</v>
      </c>
      <c r="G31" s="33" t="s">
        <v>452</v>
      </c>
    </row>
    <row r="32" spans="1:7">
      <c r="A32" s="33" t="s">
        <v>27</v>
      </c>
      <c r="B32" s="33" t="s">
        <v>28</v>
      </c>
      <c r="C32" s="32">
        <v>10</v>
      </c>
      <c r="D32" s="33" t="s">
        <v>297</v>
      </c>
      <c r="E32" s="33" t="s">
        <v>4</v>
      </c>
      <c r="F32" s="33" t="s">
        <v>5</v>
      </c>
    </row>
    <row r="33" spans="1:6">
      <c r="A33" s="33" t="s">
        <v>381</v>
      </c>
      <c r="B33" s="33" t="s">
        <v>382</v>
      </c>
      <c r="C33" s="32">
        <v>2</v>
      </c>
      <c r="D33" s="33" t="s">
        <v>297</v>
      </c>
      <c r="E33" s="33" t="s">
        <v>4</v>
      </c>
      <c r="F33" s="33" t="s">
        <v>5</v>
      </c>
    </row>
    <row r="34" spans="1:6">
      <c r="A34" s="33" t="s">
        <v>451</v>
      </c>
      <c r="B34" s="33" t="s">
        <v>342</v>
      </c>
      <c r="C34" s="32">
        <v>1</v>
      </c>
      <c r="D34" s="33" t="s">
        <v>296</v>
      </c>
      <c r="E34" s="33" t="s">
        <v>191</v>
      </c>
      <c r="F34" s="33" t="s">
        <v>192</v>
      </c>
    </row>
    <row r="35" spans="1:6">
      <c r="A35" s="33" t="s">
        <v>451</v>
      </c>
      <c r="B35" s="33" t="s">
        <v>342</v>
      </c>
      <c r="C35" s="32">
        <v>19</v>
      </c>
      <c r="D35" s="33" t="s">
        <v>297</v>
      </c>
      <c r="E35" s="33" t="s">
        <v>191</v>
      </c>
      <c r="F35" s="33" t="s">
        <v>192</v>
      </c>
    </row>
    <row r="36" spans="1:6">
      <c r="A36" s="33" t="s">
        <v>195</v>
      </c>
      <c r="B36" s="33" t="s">
        <v>196</v>
      </c>
      <c r="C36" s="32">
        <v>3</v>
      </c>
      <c r="D36" s="33" t="s">
        <v>297</v>
      </c>
      <c r="E36" s="33" t="s">
        <v>191</v>
      </c>
      <c r="F36" s="33" t="s">
        <v>192</v>
      </c>
    </row>
    <row r="37" spans="1:6">
      <c r="A37" s="33" t="s">
        <v>197</v>
      </c>
      <c r="B37" s="33" t="s">
        <v>198</v>
      </c>
      <c r="C37" s="32">
        <v>36</v>
      </c>
      <c r="D37" s="33" t="s">
        <v>297</v>
      </c>
      <c r="E37" s="33" t="s">
        <v>191</v>
      </c>
      <c r="F37" s="33" t="s">
        <v>192</v>
      </c>
    </row>
    <row r="38" spans="1:6">
      <c r="A38" s="33" t="s">
        <v>37</v>
      </c>
      <c r="B38" s="33" t="s">
        <v>332</v>
      </c>
      <c r="C38" s="32">
        <v>1</v>
      </c>
      <c r="D38" s="33" t="s">
        <v>296</v>
      </c>
      <c r="E38" s="33" t="s">
        <v>38</v>
      </c>
      <c r="F38" s="33" t="s">
        <v>5</v>
      </c>
    </row>
    <row r="39" spans="1:6">
      <c r="A39" s="33" t="s">
        <v>37</v>
      </c>
      <c r="B39" s="33" t="s">
        <v>332</v>
      </c>
      <c r="C39" s="32">
        <v>7</v>
      </c>
      <c r="D39" s="33" t="s">
        <v>297</v>
      </c>
      <c r="E39" s="33" t="s">
        <v>38</v>
      </c>
      <c r="F39" s="33" t="s">
        <v>5</v>
      </c>
    </row>
    <row r="40" spans="1:6">
      <c r="A40" s="33" t="s">
        <v>39</v>
      </c>
      <c r="B40" s="33" t="s">
        <v>40</v>
      </c>
      <c r="C40" s="32">
        <v>6</v>
      </c>
      <c r="D40" s="33" t="s">
        <v>298</v>
      </c>
      <c r="E40" s="33" t="s">
        <v>38</v>
      </c>
      <c r="F40" s="33" t="s">
        <v>5</v>
      </c>
    </row>
    <row r="41" spans="1:6">
      <c r="A41" s="33" t="s">
        <v>41</v>
      </c>
      <c r="B41" s="33" t="s">
        <v>42</v>
      </c>
      <c r="C41" s="32">
        <v>19</v>
      </c>
      <c r="D41" s="33" t="s">
        <v>298</v>
      </c>
      <c r="E41" s="33" t="s">
        <v>38</v>
      </c>
      <c r="F41" s="33" t="s">
        <v>5</v>
      </c>
    </row>
    <row r="42" spans="1:6">
      <c r="A42" s="33" t="s">
        <v>41</v>
      </c>
      <c r="B42" s="33" t="s">
        <v>42</v>
      </c>
      <c r="C42" s="32">
        <v>1</v>
      </c>
      <c r="D42" s="33" t="s">
        <v>297</v>
      </c>
      <c r="E42" s="33" t="s">
        <v>38</v>
      </c>
      <c r="F42" s="33" t="s">
        <v>5</v>
      </c>
    </row>
    <row r="43" spans="1:6">
      <c r="A43" s="33" t="s">
        <v>43</v>
      </c>
      <c r="B43" s="33" t="s">
        <v>305</v>
      </c>
      <c r="C43" s="32">
        <v>12</v>
      </c>
      <c r="D43" s="33" t="s">
        <v>298</v>
      </c>
      <c r="E43" s="33" t="s">
        <v>38</v>
      </c>
      <c r="F43" s="33" t="s">
        <v>5</v>
      </c>
    </row>
    <row r="44" spans="1:6">
      <c r="A44" s="33" t="s">
        <v>43</v>
      </c>
      <c r="B44" s="33" t="s">
        <v>305</v>
      </c>
      <c r="C44" s="32">
        <v>1</v>
      </c>
      <c r="D44" s="33" t="s">
        <v>297</v>
      </c>
      <c r="E44" s="33" t="s">
        <v>38</v>
      </c>
      <c r="F44" s="33" t="s">
        <v>5</v>
      </c>
    </row>
    <row r="45" spans="1:6">
      <c r="A45" s="33" t="s">
        <v>44</v>
      </c>
      <c r="B45" s="33" t="s">
        <v>45</v>
      </c>
      <c r="C45" s="32">
        <v>25</v>
      </c>
      <c r="D45" s="33" t="s">
        <v>298</v>
      </c>
      <c r="E45" s="33" t="s">
        <v>38</v>
      </c>
      <c r="F45" s="33" t="s">
        <v>5</v>
      </c>
    </row>
    <row r="46" spans="1:6">
      <c r="A46" s="33" t="s">
        <v>44</v>
      </c>
      <c r="B46" s="33" t="s">
        <v>45</v>
      </c>
      <c r="C46" s="32">
        <v>13</v>
      </c>
      <c r="D46" s="33" t="s">
        <v>297</v>
      </c>
      <c r="E46" s="33" t="s">
        <v>38</v>
      </c>
      <c r="F46" s="33" t="s">
        <v>5</v>
      </c>
    </row>
    <row r="47" spans="1:6">
      <c r="A47" s="33" t="s">
        <v>44</v>
      </c>
      <c r="B47" s="33" t="s">
        <v>45</v>
      </c>
      <c r="C47" s="32">
        <v>2</v>
      </c>
      <c r="D47" s="33" t="s">
        <v>220</v>
      </c>
      <c r="E47" s="33" t="s">
        <v>38</v>
      </c>
      <c r="F47" s="33" t="s">
        <v>5</v>
      </c>
    </row>
    <row r="48" spans="1:6">
      <c r="A48" s="33" t="s">
        <v>46</v>
      </c>
      <c r="B48" s="33" t="s">
        <v>47</v>
      </c>
      <c r="C48" s="32">
        <v>23</v>
      </c>
      <c r="D48" s="33" t="s">
        <v>298</v>
      </c>
      <c r="E48" s="33" t="s">
        <v>38</v>
      </c>
      <c r="F48" s="33" t="s">
        <v>5</v>
      </c>
    </row>
    <row r="49" spans="1:6">
      <c r="A49" s="33" t="s">
        <v>46</v>
      </c>
      <c r="B49" s="33" t="s">
        <v>47</v>
      </c>
      <c r="C49" s="32">
        <v>16</v>
      </c>
      <c r="D49" s="33" t="s">
        <v>297</v>
      </c>
      <c r="E49" s="33" t="s">
        <v>38</v>
      </c>
      <c r="F49" s="33" t="s">
        <v>5</v>
      </c>
    </row>
    <row r="50" spans="1:6">
      <c r="A50" s="33" t="s">
        <v>48</v>
      </c>
      <c r="B50" s="33" t="s">
        <v>49</v>
      </c>
      <c r="C50" s="32">
        <v>17</v>
      </c>
      <c r="D50" s="33" t="s">
        <v>298</v>
      </c>
      <c r="E50" s="33" t="s">
        <v>38</v>
      </c>
      <c r="F50" s="33" t="s">
        <v>5</v>
      </c>
    </row>
    <row r="51" spans="1:6">
      <c r="A51" s="33" t="s">
        <v>48</v>
      </c>
      <c r="B51" s="33" t="s">
        <v>49</v>
      </c>
      <c r="C51" s="32">
        <v>2</v>
      </c>
      <c r="D51" s="33" t="s">
        <v>297</v>
      </c>
      <c r="E51" s="33" t="s">
        <v>38</v>
      </c>
      <c r="F51" s="33" t="s">
        <v>5</v>
      </c>
    </row>
    <row r="52" spans="1:6">
      <c r="A52" s="33" t="s">
        <v>133</v>
      </c>
      <c r="B52" s="33" t="s">
        <v>134</v>
      </c>
      <c r="C52" s="32">
        <v>17</v>
      </c>
      <c r="D52" s="33" t="s">
        <v>298</v>
      </c>
      <c r="E52" s="33" t="s">
        <v>135</v>
      </c>
      <c r="F52" s="33" t="s">
        <v>5</v>
      </c>
    </row>
    <row r="53" spans="1:6">
      <c r="A53" s="33" t="s">
        <v>133</v>
      </c>
      <c r="B53" s="33" t="s">
        <v>134</v>
      </c>
      <c r="C53" s="32">
        <v>2</v>
      </c>
      <c r="D53" s="33" t="s">
        <v>297</v>
      </c>
      <c r="E53" s="33" t="s">
        <v>135</v>
      </c>
      <c r="F53" s="33" t="s">
        <v>5</v>
      </c>
    </row>
    <row r="54" spans="1:6">
      <c r="A54" s="33" t="s">
        <v>50</v>
      </c>
      <c r="B54" s="33" t="s">
        <v>308</v>
      </c>
      <c r="C54" s="32">
        <v>19</v>
      </c>
      <c r="D54" s="33" t="s">
        <v>298</v>
      </c>
      <c r="E54" s="33" t="s">
        <v>38</v>
      </c>
      <c r="F54" s="33" t="s">
        <v>5</v>
      </c>
    </row>
    <row r="55" spans="1:6">
      <c r="A55" s="33" t="s">
        <v>50</v>
      </c>
      <c r="B55" s="33" t="s">
        <v>308</v>
      </c>
      <c r="C55" s="32">
        <v>5</v>
      </c>
      <c r="D55" s="33" t="s">
        <v>297</v>
      </c>
      <c r="E55" s="33" t="s">
        <v>38</v>
      </c>
      <c r="F55" s="33" t="s">
        <v>5</v>
      </c>
    </row>
    <row r="56" spans="1:6">
      <c r="A56" s="33" t="s">
        <v>50</v>
      </c>
      <c r="B56" s="33" t="s">
        <v>308</v>
      </c>
      <c r="C56" s="32">
        <v>1</v>
      </c>
      <c r="D56" s="33" t="s">
        <v>220</v>
      </c>
      <c r="E56" s="33" t="s">
        <v>38</v>
      </c>
      <c r="F56" s="33" t="s">
        <v>5</v>
      </c>
    </row>
    <row r="57" spans="1:6">
      <c r="A57" s="33" t="s">
        <v>51</v>
      </c>
      <c r="B57" s="33" t="s">
        <v>52</v>
      </c>
      <c r="C57" s="32">
        <v>11</v>
      </c>
      <c r="D57" s="33" t="s">
        <v>298</v>
      </c>
      <c r="E57" s="33" t="s">
        <v>38</v>
      </c>
      <c r="F57" s="33" t="s">
        <v>5</v>
      </c>
    </row>
    <row r="58" spans="1:6">
      <c r="A58" s="33" t="s">
        <v>53</v>
      </c>
      <c r="B58" s="33" t="s">
        <v>54</v>
      </c>
      <c r="C58" s="32">
        <v>18</v>
      </c>
      <c r="D58" s="33" t="s">
        <v>298</v>
      </c>
      <c r="E58" s="33" t="s">
        <v>38</v>
      </c>
      <c r="F58" s="33" t="s">
        <v>5</v>
      </c>
    </row>
    <row r="59" spans="1:6">
      <c r="A59" s="33" t="s">
        <v>53</v>
      </c>
      <c r="B59" s="33" t="s">
        <v>54</v>
      </c>
      <c r="C59" s="32">
        <v>1</v>
      </c>
      <c r="D59" s="33" t="s">
        <v>297</v>
      </c>
      <c r="E59" s="33" t="s">
        <v>38</v>
      </c>
      <c r="F59" s="33" t="s">
        <v>5</v>
      </c>
    </row>
    <row r="60" spans="1:6">
      <c r="A60" s="33" t="s">
        <v>55</v>
      </c>
      <c r="B60" s="33" t="s">
        <v>56</v>
      </c>
      <c r="C60" s="32">
        <v>32</v>
      </c>
      <c r="D60" s="33" t="s">
        <v>298</v>
      </c>
      <c r="E60" s="33" t="s">
        <v>38</v>
      </c>
      <c r="F60" s="33" t="s">
        <v>5</v>
      </c>
    </row>
    <row r="61" spans="1:6">
      <c r="A61" s="33" t="s">
        <v>55</v>
      </c>
      <c r="B61" s="33" t="s">
        <v>56</v>
      </c>
      <c r="C61" s="32">
        <v>2</v>
      </c>
      <c r="D61" s="33" t="s">
        <v>297</v>
      </c>
      <c r="E61" s="33" t="s">
        <v>38</v>
      </c>
      <c r="F61" s="33" t="s">
        <v>5</v>
      </c>
    </row>
    <row r="62" spans="1:6">
      <c r="A62" s="33" t="s">
        <v>57</v>
      </c>
      <c r="B62" s="33" t="s">
        <v>58</v>
      </c>
      <c r="C62" s="32">
        <v>12</v>
      </c>
      <c r="D62" s="33" t="s">
        <v>298</v>
      </c>
      <c r="E62" s="33" t="s">
        <v>38</v>
      </c>
      <c r="F62" s="33" t="s">
        <v>5</v>
      </c>
    </row>
    <row r="63" spans="1:6">
      <c r="A63" s="33" t="s">
        <v>57</v>
      </c>
      <c r="B63" s="33" t="s">
        <v>58</v>
      </c>
      <c r="C63" s="32">
        <v>1</v>
      </c>
      <c r="D63" s="33" t="s">
        <v>297</v>
      </c>
      <c r="E63" s="33" t="s">
        <v>38</v>
      </c>
      <c r="F63" s="33" t="s">
        <v>5</v>
      </c>
    </row>
    <row r="64" spans="1:6">
      <c r="A64" s="33" t="s">
        <v>59</v>
      </c>
      <c r="B64" s="33" t="s">
        <v>60</v>
      </c>
      <c r="C64" s="32">
        <v>23</v>
      </c>
      <c r="D64" s="33" t="s">
        <v>298</v>
      </c>
      <c r="E64" s="33" t="s">
        <v>38</v>
      </c>
      <c r="F64" s="33" t="s">
        <v>5</v>
      </c>
    </row>
    <row r="65" spans="1:7">
      <c r="A65" s="33" t="s">
        <v>59</v>
      </c>
      <c r="B65" s="33" t="s">
        <v>60</v>
      </c>
      <c r="C65" s="32">
        <v>1</v>
      </c>
      <c r="D65" s="33" t="s">
        <v>297</v>
      </c>
      <c r="E65" s="33" t="s">
        <v>38</v>
      </c>
      <c r="F65" s="33" t="s">
        <v>5</v>
      </c>
    </row>
    <row r="66" spans="1:7">
      <c r="A66" s="33" t="s">
        <v>61</v>
      </c>
      <c r="B66" s="33" t="s">
        <v>62</v>
      </c>
      <c r="C66" s="32">
        <v>18</v>
      </c>
      <c r="D66" s="33" t="s">
        <v>298</v>
      </c>
      <c r="E66" s="33" t="s">
        <v>38</v>
      </c>
      <c r="F66" s="33" t="s">
        <v>5</v>
      </c>
    </row>
    <row r="67" spans="1:7">
      <c r="A67" s="33" t="s">
        <v>61</v>
      </c>
      <c r="B67" s="33" t="s">
        <v>62</v>
      </c>
      <c r="C67" s="32">
        <v>1</v>
      </c>
      <c r="D67" s="33" t="s">
        <v>297</v>
      </c>
      <c r="E67" s="33" t="s">
        <v>38</v>
      </c>
      <c r="F67" s="33" t="s">
        <v>5</v>
      </c>
    </row>
    <row r="68" spans="1:7">
      <c r="A68" s="33" t="s">
        <v>63</v>
      </c>
      <c r="B68" s="33" t="s">
        <v>365</v>
      </c>
      <c r="C68" s="32">
        <v>6</v>
      </c>
      <c r="D68" s="33" t="s">
        <v>298</v>
      </c>
      <c r="E68" s="33" t="s">
        <v>38</v>
      </c>
      <c r="F68" s="33" t="s">
        <v>5</v>
      </c>
    </row>
    <row r="69" spans="1:7">
      <c r="A69" s="33" t="s">
        <v>64</v>
      </c>
      <c r="B69" s="33" t="s">
        <v>65</v>
      </c>
      <c r="C69" s="32">
        <v>25</v>
      </c>
      <c r="D69" s="33" t="s">
        <v>298</v>
      </c>
      <c r="E69" s="33" t="s">
        <v>38</v>
      </c>
      <c r="F69" s="33" t="s">
        <v>5</v>
      </c>
    </row>
    <row r="70" spans="1:7">
      <c r="A70" s="33" t="s">
        <v>64</v>
      </c>
      <c r="B70" s="33" t="s">
        <v>65</v>
      </c>
      <c r="C70" s="32">
        <v>1</v>
      </c>
      <c r="D70" s="33" t="s">
        <v>297</v>
      </c>
      <c r="E70" s="33" t="s">
        <v>38</v>
      </c>
      <c r="F70" s="33" t="s">
        <v>5</v>
      </c>
    </row>
    <row r="71" spans="1:7">
      <c r="A71" s="33" t="s">
        <v>66</v>
      </c>
      <c r="B71" s="33" t="s">
        <v>378</v>
      </c>
      <c r="C71" s="32">
        <v>12</v>
      </c>
      <c r="D71" s="33" t="s">
        <v>298</v>
      </c>
      <c r="E71" s="33" t="s">
        <v>38</v>
      </c>
      <c r="F71" s="33" t="s">
        <v>5</v>
      </c>
    </row>
    <row r="72" spans="1:7">
      <c r="A72" s="33" t="s">
        <v>66</v>
      </c>
      <c r="B72" s="33" t="s">
        <v>378</v>
      </c>
      <c r="C72" s="32">
        <v>1</v>
      </c>
      <c r="D72" s="33" t="s">
        <v>297</v>
      </c>
      <c r="E72" s="33" t="s">
        <v>38</v>
      </c>
      <c r="F72" s="33" t="s">
        <v>5</v>
      </c>
    </row>
    <row r="73" spans="1:7">
      <c r="A73" s="33" t="s">
        <v>67</v>
      </c>
      <c r="B73" s="33" t="s">
        <v>68</v>
      </c>
      <c r="C73" s="32">
        <v>11</v>
      </c>
      <c r="D73" s="33" t="s">
        <v>298</v>
      </c>
      <c r="E73" s="33" t="s">
        <v>38</v>
      </c>
      <c r="F73" s="33" t="s">
        <v>5</v>
      </c>
    </row>
    <row r="74" spans="1:7">
      <c r="A74" s="33" t="s">
        <v>69</v>
      </c>
      <c r="B74" s="33" t="s">
        <v>70</v>
      </c>
      <c r="C74" s="32">
        <v>17</v>
      </c>
      <c r="D74" s="33" t="s">
        <v>298</v>
      </c>
      <c r="E74" s="33" t="s">
        <v>38</v>
      </c>
      <c r="F74" s="33" t="s">
        <v>5</v>
      </c>
    </row>
    <row r="75" spans="1:7">
      <c r="A75" s="33" t="s">
        <v>69</v>
      </c>
      <c r="B75" s="33" t="s">
        <v>70</v>
      </c>
      <c r="C75" s="32">
        <v>4</v>
      </c>
      <c r="D75" s="33" t="s">
        <v>297</v>
      </c>
      <c r="E75" s="33" t="s">
        <v>38</v>
      </c>
      <c r="F75" s="33" t="s">
        <v>5</v>
      </c>
    </row>
    <row r="76" spans="1:7">
      <c r="A76" s="33" t="s">
        <v>71</v>
      </c>
      <c r="B76" s="33" t="s">
        <v>72</v>
      </c>
      <c r="C76" s="32">
        <v>29</v>
      </c>
      <c r="D76" s="33" t="s">
        <v>298</v>
      </c>
      <c r="E76" s="33" t="s">
        <v>38</v>
      </c>
      <c r="F76" s="33" t="s">
        <v>5</v>
      </c>
    </row>
    <row r="77" spans="1:7">
      <c r="A77" s="33" t="s">
        <v>71</v>
      </c>
      <c r="B77" s="33" t="s">
        <v>72</v>
      </c>
      <c r="C77" s="32">
        <v>2</v>
      </c>
      <c r="D77" s="33" t="s">
        <v>297</v>
      </c>
      <c r="E77" s="33" t="s">
        <v>38</v>
      </c>
      <c r="F77" s="33" t="s">
        <v>5</v>
      </c>
    </row>
    <row r="78" spans="1:7">
      <c r="A78" s="33" t="s">
        <v>73</v>
      </c>
      <c r="B78" s="33" t="s">
        <v>74</v>
      </c>
      <c r="C78" s="32">
        <v>24</v>
      </c>
      <c r="D78" s="33" t="s">
        <v>298</v>
      </c>
      <c r="E78" s="33" t="s">
        <v>38</v>
      </c>
      <c r="F78" s="33" t="s">
        <v>5</v>
      </c>
    </row>
    <row r="79" spans="1:7">
      <c r="A79" s="33" t="s">
        <v>73</v>
      </c>
      <c r="B79" s="33" t="s">
        <v>74</v>
      </c>
      <c r="C79" s="32">
        <v>1</v>
      </c>
      <c r="D79" s="33" t="s">
        <v>297</v>
      </c>
      <c r="E79" s="33" t="s">
        <v>38</v>
      </c>
      <c r="F79" s="33" t="s">
        <v>5</v>
      </c>
    </row>
    <row r="80" spans="1:7">
      <c r="A80" s="33" t="s">
        <v>75</v>
      </c>
      <c r="B80" s="33" t="s">
        <v>433</v>
      </c>
      <c r="C80" s="32">
        <v>4</v>
      </c>
      <c r="D80" s="33" t="s">
        <v>298</v>
      </c>
      <c r="E80" s="33" t="s">
        <v>38</v>
      </c>
      <c r="F80" s="33" t="s">
        <v>5</v>
      </c>
      <c r="G80" s="33" t="s">
        <v>450</v>
      </c>
    </row>
    <row r="81" spans="1:7">
      <c r="A81" s="33" t="s">
        <v>76</v>
      </c>
      <c r="B81" s="33" t="s">
        <v>77</v>
      </c>
      <c r="C81" s="32">
        <v>3</v>
      </c>
      <c r="D81" s="33" t="s">
        <v>297</v>
      </c>
      <c r="E81" s="33" t="s">
        <v>38</v>
      </c>
      <c r="F81" s="33" t="s">
        <v>5</v>
      </c>
    </row>
    <row r="82" spans="1:7">
      <c r="A82" s="33" t="s">
        <v>78</v>
      </c>
      <c r="B82" s="33" t="s">
        <v>79</v>
      </c>
      <c r="C82" s="32">
        <v>6</v>
      </c>
      <c r="D82" s="33" t="s">
        <v>297</v>
      </c>
      <c r="E82" s="33" t="s">
        <v>38</v>
      </c>
      <c r="F82" s="33" t="s">
        <v>5</v>
      </c>
    </row>
    <row r="83" spans="1:7">
      <c r="A83" s="33" t="s">
        <v>80</v>
      </c>
      <c r="B83" s="33" t="s">
        <v>81</v>
      </c>
      <c r="C83" s="32">
        <v>6</v>
      </c>
      <c r="D83" s="33" t="s">
        <v>297</v>
      </c>
      <c r="E83" s="33" t="s">
        <v>38</v>
      </c>
      <c r="F83" s="33" t="s">
        <v>5</v>
      </c>
    </row>
    <row r="84" spans="1:7">
      <c r="A84" s="33" t="s">
        <v>82</v>
      </c>
      <c r="B84" s="33" t="s">
        <v>83</v>
      </c>
      <c r="C84" s="32">
        <v>1</v>
      </c>
      <c r="D84" s="33" t="s">
        <v>297</v>
      </c>
      <c r="E84" s="33" t="s">
        <v>38</v>
      </c>
      <c r="F84" s="33" t="s">
        <v>5</v>
      </c>
    </row>
    <row r="85" spans="1:7">
      <c r="A85" s="33" t="s">
        <v>29</v>
      </c>
      <c r="B85" s="33" t="s">
        <v>30</v>
      </c>
      <c r="C85" s="32">
        <v>3</v>
      </c>
      <c r="D85" s="33" t="s">
        <v>297</v>
      </c>
      <c r="E85" s="33" t="s">
        <v>4</v>
      </c>
      <c r="F85" s="33" t="s">
        <v>5</v>
      </c>
    </row>
    <row r="86" spans="1:7">
      <c r="A86" s="33" t="s">
        <v>84</v>
      </c>
      <c r="B86" s="33" t="s">
        <v>85</v>
      </c>
      <c r="C86" s="32">
        <v>4</v>
      </c>
      <c r="D86" s="33" t="s">
        <v>297</v>
      </c>
      <c r="E86" s="33" t="s">
        <v>38</v>
      </c>
      <c r="F86" s="33" t="s">
        <v>5</v>
      </c>
    </row>
    <row r="87" spans="1:7">
      <c r="A87" s="33" t="s">
        <v>86</v>
      </c>
      <c r="B87" s="33" t="s">
        <v>87</v>
      </c>
      <c r="C87" s="32">
        <v>1</v>
      </c>
      <c r="D87" s="33" t="s">
        <v>220</v>
      </c>
      <c r="E87" s="33" t="s">
        <v>38</v>
      </c>
      <c r="F87" s="33" t="s">
        <v>5</v>
      </c>
    </row>
    <row r="88" spans="1:7">
      <c r="A88" s="33" t="s">
        <v>88</v>
      </c>
      <c r="B88" s="33" t="s">
        <v>360</v>
      </c>
      <c r="C88" s="32">
        <v>4</v>
      </c>
      <c r="D88" s="33" t="s">
        <v>297</v>
      </c>
      <c r="E88" s="33" t="s">
        <v>38</v>
      </c>
      <c r="F88" s="33" t="s">
        <v>5</v>
      </c>
    </row>
    <row r="89" spans="1:7">
      <c r="A89" s="33" t="s">
        <v>88</v>
      </c>
      <c r="B89" s="33" t="s">
        <v>360</v>
      </c>
      <c r="C89" s="32">
        <v>4</v>
      </c>
      <c r="D89" s="33" t="s">
        <v>220</v>
      </c>
      <c r="E89" s="33" t="s">
        <v>38</v>
      </c>
      <c r="F89" s="33" t="s">
        <v>5</v>
      </c>
    </row>
    <row r="90" spans="1:7">
      <c r="A90" s="33" t="s">
        <v>89</v>
      </c>
      <c r="B90" s="33" t="s">
        <v>334</v>
      </c>
      <c r="C90" s="32">
        <v>1</v>
      </c>
      <c r="D90" s="33" t="s">
        <v>298</v>
      </c>
      <c r="E90" s="33" t="s">
        <v>90</v>
      </c>
      <c r="F90" s="33" t="s">
        <v>5</v>
      </c>
    </row>
    <row r="91" spans="1:7">
      <c r="A91" s="33" t="s">
        <v>89</v>
      </c>
      <c r="B91" s="33" t="s">
        <v>334</v>
      </c>
      <c r="C91" s="32">
        <v>1</v>
      </c>
      <c r="D91" s="33" t="s">
        <v>296</v>
      </c>
      <c r="E91" s="33" t="s">
        <v>90</v>
      </c>
      <c r="F91" s="33" t="s">
        <v>5</v>
      </c>
      <c r="G91" s="33" t="s">
        <v>449</v>
      </c>
    </row>
    <row r="92" spans="1:7">
      <c r="A92" s="33" t="s">
        <v>89</v>
      </c>
      <c r="B92" s="33" t="s">
        <v>334</v>
      </c>
      <c r="C92" s="32">
        <v>10</v>
      </c>
      <c r="D92" s="33" t="s">
        <v>297</v>
      </c>
      <c r="E92" s="33" t="s">
        <v>90</v>
      </c>
      <c r="F92" s="33" t="s">
        <v>5</v>
      </c>
    </row>
    <row r="93" spans="1:7">
      <c r="A93" s="33" t="s">
        <v>91</v>
      </c>
      <c r="B93" s="33" t="s">
        <v>92</v>
      </c>
      <c r="C93" s="32">
        <v>16</v>
      </c>
      <c r="D93" s="33" t="s">
        <v>298</v>
      </c>
      <c r="E93" s="33" t="s">
        <v>90</v>
      </c>
      <c r="F93" s="33" t="s">
        <v>5</v>
      </c>
      <c r="G93" s="33" t="s">
        <v>448</v>
      </c>
    </row>
    <row r="94" spans="1:7">
      <c r="A94" s="33" t="s">
        <v>91</v>
      </c>
      <c r="B94" s="33" t="s">
        <v>92</v>
      </c>
      <c r="C94" s="32">
        <v>1</v>
      </c>
      <c r="D94" s="33" t="s">
        <v>297</v>
      </c>
      <c r="E94" s="33" t="s">
        <v>90</v>
      </c>
      <c r="F94" s="33" t="s">
        <v>5</v>
      </c>
    </row>
    <row r="95" spans="1:7">
      <c r="A95" s="33" t="s">
        <v>93</v>
      </c>
      <c r="B95" s="33" t="s">
        <v>94</v>
      </c>
      <c r="C95" s="32">
        <v>5</v>
      </c>
      <c r="D95" s="33" t="s">
        <v>298</v>
      </c>
      <c r="E95" s="33" t="s">
        <v>90</v>
      </c>
      <c r="F95" s="33" t="s">
        <v>5</v>
      </c>
    </row>
    <row r="96" spans="1:7">
      <c r="A96" s="33" t="s">
        <v>95</v>
      </c>
      <c r="B96" s="33" t="s">
        <v>96</v>
      </c>
      <c r="C96" s="32">
        <v>7</v>
      </c>
      <c r="D96" s="33" t="s">
        <v>298</v>
      </c>
      <c r="E96" s="33" t="s">
        <v>90</v>
      </c>
      <c r="F96" s="33" t="s">
        <v>5</v>
      </c>
      <c r="G96" s="33" t="s">
        <v>447</v>
      </c>
    </row>
    <row r="97" spans="1:7">
      <c r="A97" s="33" t="s">
        <v>97</v>
      </c>
      <c r="B97" s="33" t="s">
        <v>98</v>
      </c>
      <c r="C97" s="32">
        <v>2</v>
      </c>
      <c r="D97" s="33" t="s">
        <v>298</v>
      </c>
      <c r="E97" s="33" t="s">
        <v>90</v>
      </c>
      <c r="F97" s="33" t="s">
        <v>5</v>
      </c>
    </row>
    <row r="98" spans="1:7">
      <c r="A98" s="33" t="s">
        <v>99</v>
      </c>
      <c r="B98" s="33" t="s">
        <v>446</v>
      </c>
      <c r="C98" s="32">
        <v>12</v>
      </c>
      <c r="D98" s="33" t="s">
        <v>298</v>
      </c>
      <c r="E98" s="33" t="s">
        <v>90</v>
      </c>
      <c r="F98" s="33" t="s">
        <v>5</v>
      </c>
    </row>
    <row r="99" spans="1:7">
      <c r="A99" s="33" t="s">
        <v>100</v>
      </c>
      <c r="B99" s="33" t="s">
        <v>399</v>
      </c>
      <c r="C99" s="32">
        <v>1</v>
      </c>
      <c r="D99" s="33" t="s">
        <v>296</v>
      </c>
      <c r="E99" s="33" t="s">
        <v>90</v>
      </c>
      <c r="F99" s="33" t="s">
        <v>5</v>
      </c>
    </row>
    <row r="100" spans="1:7">
      <c r="A100" s="33" t="s">
        <v>100</v>
      </c>
      <c r="B100" s="33" t="s">
        <v>399</v>
      </c>
      <c r="C100" s="32">
        <v>3</v>
      </c>
      <c r="D100" s="33" t="s">
        <v>297</v>
      </c>
      <c r="E100" s="33" t="s">
        <v>90</v>
      </c>
      <c r="F100" s="33" t="s">
        <v>5</v>
      </c>
    </row>
    <row r="101" spans="1:7">
      <c r="A101" s="33" t="s">
        <v>106</v>
      </c>
      <c r="B101" s="33" t="s">
        <v>335</v>
      </c>
      <c r="C101" s="32">
        <v>1</v>
      </c>
      <c r="D101" s="33" t="s">
        <v>296</v>
      </c>
      <c r="E101" s="33" t="s">
        <v>107</v>
      </c>
      <c r="F101" s="33" t="s">
        <v>5</v>
      </c>
    </row>
    <row r="102" spans="1:7">
      <c r="A102" s="33" t="s">
        <v>106</v>
      </c>
      <c r="B102" s="33" t="s">
        <v>335</v>
      </c>
      <c r="C102" s="32">
        <v>7</v>
      </c>
      <c r="D102" s="33" t="s">
        <v>297</v>
      </c>
      <c r="E102" s="33" t="s">
        <v>107</v>
      </c>
      <c r="F102" s="33" t="s">
        <v>5</v>
      </c>
    </row>
    <row r="103" spans="1:7">
      <c r="A103" s="33" t="s">
        <v>108</v>
      </c>
      <c r="B103" s="33" t="s">
        <v>109</v>
      </c>
      <c r="C103" s="32">
        <v>10</v>
      </c>
      <c r="D103" s="33" t="s">
        <v>298</v>
      </c>
      <c r="E103" s="33" t="s">
        <v>107</v>
      </c>
      <c r="F103" s="33" t="s">
        <v>5</v>
      </c>
    </row>
    <row r="104" spans="1:7">
      <c r="A104" s="33" t="s">
        <v>108</v>
      </c>
      <c r="B104" s="33" t="s">
        <v>109</v>
      </c>
      <c r="C104" s="32">
        <v>1</v>
      </c>
      <c r="D104" s="33" t="s">
        <v>297</v>
      </c>
      <c r="E104" s="33" t="s">
        <v>107</v>
      </c>
      <c r="F104" s="33" t="s">
        <v>5</v>
      </c>
    </row>
    <row r="105" spans="1:7">
      <c r="A105" s="33" t="s">
        <v>110</v>
      </c>
      <c r="B105" s="33" t="s">
        <v>111</v>
      </c>
      <c r="C105" s="32">
        <v>12</v>
      </c>
      <c r="D105" s="33" t="s">
        <v>298</v>
      </c>
      <c r="E105" s="33" t="s">
        <v>107</v>
      </c>
      <c r="F105" s="33" t="s">
        <v>5</v>
      </c>
    </row>
    <row r="106" spans="1:7">
      <c r="A106" s="33" t="s">
        <v>110</v>
      </c>
      <c r="B106" s="33" t="s">
        <v>111</v>
      </c>
      <c r="C106" s="32">
        <v>3</v>
      </c>
      <c r="D106" s="33" t="s">
        <v>297</v>
      </c>
      <c r="E106" s="33" t="s">
        <v>107</v>
      </c>
      <c r="F106" s="33" t="s">
        <v>5</v>
      </c>
    </row>
    <row r="107" spans="1:7">
      <c r="A107" s="33" t="s">
        <v>112</v>
      </c>
      <c r="B107" s="33" t="s">
        <v>339</v>
      </c>
      <c r="C107" s="32">
        <v>7</v>
      </c>
      <c r="D107" s="33" t="s">
        <v>298</v>
      </c>
      <c r="E107" s="33" t="s">
        <v>107</v>
      </c>
      <c r="F107" s="33" t="s">
        <v>5</v>
      </c>
    </row>
    <row r="108" spans="1:7">
      <c r="A108" s="33" t="s">
        <v>113</v>
      </c>
      <c r="B108" s="33" t="s">
        <v>114</v>
      </c>
      <c r="C108" s="32">
        <v>4</v>
      </c>
      <c r="D108" s="33" t="s">
        <v>298</v>
      </c>
      <c r="E108" s="33" t="s">
        <v>107</v>
      </c>
      <c r="F108" s="33" t="s">
        <v>5</v>
      </c>
    </row>
    <row r="109" spans="1:7">
      <c r="A109" s="33" t="s">
        <v>113</v>
      </c>
      <c r="B109" s="33" t="s">
        <v>114</v>
      </c>
      <c r="C109" s="32">
        <v>1</v>
      </c>
      <c r="D109" s="33" t="s">
        <v>297</v>
      </c>
      <c r="E109" s="33" t="s">
        <v>107</v>
      </c>
      <c r="F109" s="33" t="s">
        <v>5</v>
      </c>
    </row>
    <row r="110" spans="1:7">
      <c r="A110" s="33" t="s">
        <v>115</v>
      </c>
      <c r="B110" s="33" t="s">
        <v>340</v>
      </c>
      <c r="C110" s="32">
        <v>9</v>
      </c>
      <c r="D110" s="33" t="s">
        <v>298</v>
      </c>
      <c r="E110" s="33" t="s">
        <v>107</v>
      </c>
      <c r="F110" s="33" t="s">
        <v>5</v>
      </c>
      <c r="G110" s="33" t="s">
        <v>445</v>
      </c>
    </row>
    <row r="111" spans="1:7">
      <c r="A111" s="33" t="s">
        <v>115</v>
      </c>
      <c r="B111" s="33" t="s">
        <v>340</v>
      </c>
      <c r="C111" s="32">
        <v>2</v>
      </c>
      <c r="D111" s="33" t="s">
        <v>297</v>
      </c>
      <c r="E111" s="33" t="s">
        <v>107</v>
      </c>
      <c r="F111" s="33" t="s">
        <v>5</v>
      </c>
    </row>
    <row r="112" spans="1:7">
      <c r="A112" s="33" t="s">
        <v>116</v>
      </c>
      <c r="B112" s="33" t="s">
        <v>117</v>
      </c>
      <c r="C112" s="32">
        <v>3</v>
      </c>
      <c r="D112" s="33" t="s">
        <v>298</v>
      </c>
      <c r="E112" s="33" t="s">
        <v>107</v>
      </c>
      <c r="F112" s="33" t="s">
        <v>5</v>
      </c>
    </row>
    <row r="113" spans="1:7">
      <c r="A113" s="33" t="s">
        <v>118</v>
      </c>
      <c r="B113" s="33" t="s">
        <v>366</v>
      </c>
      <c r="C113" s="32">
        <v>7</v>
      </c>
      <c r="D113" s="33" t="s">
        <v>298</v>
      </c>
      <c r="E113" s="33" t="s">
        <v>107</v>
      </c>
      <c r="F113" s="33" t="s">
        <v>5</v>
      </c>
    </row>
    <row r="114" spans="1:7">
      <c r="A114" s="33" t="s">
        <v>118</v>
      </c>
      <c r="B114" s="33" t="s">
        <v>366</v>
      </c>
      <c r="C114" s="32">
        <v>3</v>
      </c>
      <c r="D114" s="33" t="s">
        <v>297</v>
      </c>
      <c r="E114" s="33" t="s">
        <v>107</v>
      </c>
      <c r="F114" s="33" t="s">
        <v>5</v>
      </c>
    </row>
    <row r="115" spans="1:7">
      <c r="A115" s="33" t="s">
        <v>141</v>
      </c>
      <c r="B115" s="33" t="s">
        <v>331</v>
      </c>
      <c r="C115" s="32">
        <v>1</v>
      </c>
      <c r="D115" s="33" t="s">
        <v>296</v>
      </c>
      <c r="E115" s="33" t="s">
        <v>142</v>
      </c>
      <c r="F115" s="33" t="s">
        <v>5</v>
      </c>
    </row>
    <row r="116" spans="1:7">
      <c r="A116" s="33" t="s">
        <v>141</v>
      </c>
      <c r="B116" s="33" t="s">
        <v>331</v>
      </c>
      <c r="C116" s="32">
        <v>10</v>
      </c>
      <c r="D116" s="33" t="s">
        <v>297</v>
      </c>
      <c r="E116" s="33" t="s">
        <v>142</v>
      </c>
      <c r="F116" s="33" t="s">
        <v>5</v>
      </c>
    </row>
    <row r="117" spans="1:7">
      <c r="A117" s="33" t="s">
        <v>143</v>
      </c>
      <c r="B117" s="33" t="s">
        <v>144</v>
      </c>
      <c r="C117" s="32">
        <v>4</v>
      </c>
      <c r="D117" s="33" t="s">
        <v>298</v>
      </c>
      <c r="E117" s="33" t="s">
        <v>142</v>
      </c>
      <c r="F117" s="33" t="s">
        <v>5</v>
      </c>
    </row>
    <row r="118" spans="1:7">
      <c r="A118" s="33" t="s">
        <v>143</v>
      </c>
      <c r="B118" s="33" t="s">
        <v>144</v>
      </c>
      <c r="C118" s="32">
        <v>2</v>
      </c>
      <c r="D118" s="33" t="s">
        <v>297</v>
      </c>
      <c r="E118" s="33" t="s">
        <v>142</v>
      </c>
      <c r="F118" s="33" t="s">
        <v>5</v>
      </c>
    </row>
    <row r="119" spans="1:7">
      <c r="A119" s="33" t="s">
        <v>143</v>
      </c>
      <c r="B119" s="33" t="s">
        <v>144</v>
      </c>
      <c r="C119" s="32">
        <v>3</v>
      </c>
      <c r="D119" s="33" t="s">
        <v>220</v>
      </c>
      <c r="E119" s="33" t="s">
        <v>142</v>
      </c>
      <c r="F119" s="33" t="s">
        <v>5</v>
      </c>
    </row>
    <row r="120" spans="1:7">
      <c r="A120" s="33" t="s">
        <v>145</v>
      </c>
      <c r="B120" s="33" t="s">
        <v>146</v>
      </c>
      <c r="C120" s="32">
        <v>10</v>
      </c>
      <c r="D120" s="33" t="s">
        <v>298</v>
      </c>
      <c r="E120" s="33" t="s">
        <v>142</v>
      </c>
      <c r="F120" s="33" t="s">
        <v>5</v>
      </c>
      <c r="G120" s="33" t="s">
        <v>444</v>
      </c>
    </row>
    <row r="121" spans="1:7">
      <c r="A121" s="33" t="s">
        <v>145</v>
      </c>
      <c r="B121" s="33" t="s">
        <v>146</v>
      </c>
      <c r="C121" s="32">
        <v>1</v>
      </c>
      <c r="D121" s="33" t="s">
        <v>297</v>
      </c>
      <c r="E121" s="33" t="s">
        <v>142</v>
      </c>
      <c r="F121" s="33" t="s">
        <v>5</v>
      </c>
    </row>
    <row r="122" spans="1:7">
      <c r="A122" s="33" t="s">
        <v>147</v>
      </c>
      <c r="B122" s="33" t="s">
        <v>148</v>
      </c>
      <c r="C122" s="32">
        <v>9</v>
      </c>
      <c r="D122" s="33" t="s">
        <v>298</v>
      </c>
      <c r="E122" s="33" t="s">
        <v>142</v>
      </c>
      <c r="F122" s="33" t="s">
        <v>5</v>
      </c>
    </row>
    <row r="123" spans="1:7">
      <c r="A123" s="33" t="s">
        <v>147</v>
      </c>
      <c r="B123" s="33" t="s">
        <v>148</v>
      </c>
      <c r="C123" s="32">
        <v>1</v>
      </c>
      <c r="D123" s="33" t="s">
        <v>297</v>
      </c>
      <c r="E123" s="33" t="s">
        <v>142</v>
      </c>
      <c r="F123" s="33" t="s">
        <v>5</v>
      </c>
    </row>
    <row r="124" spans="1:7">
      <c r="A124" s="33" t="s">
        <v>149</v>
      </c>
      <c r="B124" s="33" t="s">
        <v>150</v>
      </c>
      <c r="C124" s="32">
        <v>13</v>
      </c>
      <c r="D124" s="33" t="s">
        <v>298</v>
      </c>
      <c r="E124" s="33" t="s">
        <v>142</v>
      </c>
      <c r="F124" s="33" t="s">
        <v>5</v>
      </c>
    </row>
    <row r="125" spans="1:7">
      <c r="A125" s="33" t="s">
        <v>149</v>
      </c>
      <c r="B125" s="33" t="s">
        <v>150</v>
      </c>
      <c r="C125" s="32">
        <v>2</v>
      </c>
      <c r="D125" s="33" t="s">
        <v>297</v>
      </c>
      <c r="E125" s="33" t="s">
        <v>142</v>
      </c>
      <c r="F125" s="33" t="s">
        <v>5</v>
      </c>
    </row>
    <row r="126" spans="1:7">
      <c r="A126" s="33" t="s">
        <v>151</v>
      </c>
      <c r="B126" s="33" t="s">
        <v>398</v>
      </c>
      <c r="C126" s="32">
        <v>12</v>
      </c>
      <c r="D126" s="33" t="s">
        <v>297</v>
      </c>
      <c r="E126" s="33" t="s">
        <v>142</v>
      </c>
      <c r="F126" s="33" t="s">
        <v>5</v>
      </c>
    </row>
    <row r="127" spans="1:7">
      <c r="A127" s="33" t="s">
        <v>101</v>
      </c>
      <c r="B127" s="33" t="s">
        <v>102</v>
      </c>
      <c r="C127" s="32">
        <v>15</v>
      </c>
      <c r="D127" s="33" t="s">
        <v>298</v>
      </c>
      <c r="E127" s="33" t="s">
        <v>103</v>
      </c>
      <c r="F127" s="33" t="s">
        <v>5</v>
      </c>
    </row>
    <row r="128" spans="1:7">
      <c r="A128" s="33" t="s">
        <v>101</v>
      </c>
      <c r="B128" s="33" t="s">
        <v>102</v>
      </c>
      <c r="C128" s="32">
        <v>1</v>
      </c>
      <c r="D128" s="33" t="s">
        <v>296</v>
      </c>
      <c r="E128" s="33" t="s">
        <v>103</v>
      </c>
      <c r="F128" s="33" t="s">
        <v>5</v>
      </c>
    </row>
    <row r="129" spans="1:7">
      <c r="A129" s="33" t="s">
        <v>101</v>
      </c>
      <c r="B129" s="33" t="s">
        <v>102</v>
      </c>
      <c r="C129" s="32">
        <v>4</v>
      </c>
      <c r="D129" s="33" t="s">
        <v>297</v>
      </c>
      <c r="E129" s="33" t="s">
        <v>103</v>
      </c>
      <c r="F129" s="33" t="s">
        <v>5</v>
      </c>
      <c r="G129" s="33" t="s">
        <v>443</v>
      </c>
    </row>
    <row r="130" spans="1:7">
      <c r="A130" s="33" t="s">
        <v>136</v>
      </c>
      <c r="B130" s="33" t="s">
        <v>322</v>
      </c>
      <c r="C130" s="32">
        <v>1</v>
      </c>
      <c r="D130" s="33" t="s">
        <v>298</v>
      </c>
      <c r="E130" s="33" t="s">
        <v>135</v>
      </c>
      <c r="F130" s="33" t="s">
        <v>5</v>
      </c>
    </row>
    <row r="131" spans="1:7">
      <c r="A131" s="33" t="s">
        <v>136</v>
      </c>
      <c r="B131" s="33" t="s">
        <v>322</v>
      </c>
      <c r="C131" s="32">
        <v>1</v>
      </c>
      <c r="D131" s="33" t="s">
        <v>296</v>
      </c>
      <c r="E131" s="33" t="s">
        <v>135</v>
      </c>
      <c r="F131" s="33" t="s">
        <v>5</v>
      </c>
    </row>
    <row r="132" spans="1:7">
      <c r="A132" s="33" t="s">
        <v>136</v>
      </c>
      <c r="B132" s="33" t="s">
        <v>322</v>
      </c>
      <c r="C132" s="32">
        <v>4</v>
      </c>
      <c r="D132" s="33" t="s">
        <v>297</v>
      </c>
      <c r="E132" s="33" t="s">
        <v>135</v>
      </c>
      <c r="F132" s="33" t="s">
        <v>5</v>
      </c>
    </row>
    <row r="133" spans="1:7">
      <c r="A133" s="33" t="s">
        <v>119</v>
      </c>
      <c r="B133" s="33" t="s">
        <v>333</v>
      </c>
      <c r="C133" s="32">
        <v>10</v>
      </c>
      <c r="D133" s="33" t="s">
        <v>297</v>
      </c>
      <c r="E133" s="33" t="s">
        <v>120</v>
      </c>
      <c r="F133" s="33" t="s">
        <v>5</v>
      </c>
    </row>
    <row r="134" spans="1:7">
      <c r="A134" s="33" t="s">
        <v>121</v>
      </c>
      <c r="B134" s="33" t="s">
        <v>122</v>
      </c>
      <c r="C134" s="32">
        <v>21</v>
      </c>
      <c r="D134" s="33" t="s">
        <v>298</v>
      </c>
      <c r="E134" s="33" t="s">
        <v>120</v>
      </c>
      <c r="F134" s="33" t="s">
        <v>5</v>
      </c>
    </row>
    <row r="135" spans="1:7">
      <c r="A135" s="33" t="s">
        <v>123</v>
      </c>
      <c r="B135" s="33" t="s">
        <v>124</v>
      </c>
      <c r="C135" s="32">
        <v>19</v>
      </c>
      <c r="D135" s="33" t="s">
        <v>298</v>
      </c>
      <c r="E135" s="33" t="s">
        <v>120</v>
      </c>
      <c r="F135" s="33" t="s">
        <v>5</v>
      </c>
    </row>
    <row r="136" spans="1:7">
      <c r="A136" s="33" t="s">
        <v>123</v>
      </c>
      <c r="B136" s="33" t="s">
        <v>124</v>
      </c>
      <c r="C136" s="32">
        <v>1</v>
      </c>
      <c r="D136" s="33" t="s">
        <v>297</v>
      </c>
      <c r="E136" s="33" t="s">
        <v>120</v>
      </c>
      <c r="F136" s="33" t="s">
        <v>5</v>
      </c>
    </row>
    <row r="137" spans="1:7">
      <c r="A137" s="33" t="s">
        <v>125</v>
      </c>
      <c r="B137" s="33" t="s">
        <v>126</v>
      </c>
      <c r="C137" s="32">
        <v>4</v>
      </c>
      <c r="D137" s="33" t="s">
        <v>297</v>
      </c>
      <c r="E137" s="33" t="s">
        <v>120</v>
      </c>
      <c r="F137" s="33" t="s">
        <v>5</v>
      </c>
    </row>
    <row r="138" spans="1:7">
      <c r="A138" s="33" t="s">
        <v>127</v>
      </c>
      <c r="B138" s="33" t="s">
        <v>442</v>
      </c>
      <c r="C138" s="32">
        <v>1</v>
      </c>
      <c r="D138" s="33" t="s">
        <v>298</v>
      </c>
      <c r="E138" s="33" t="s">
        <v>120</v>
      </c>
      <c r="F138" s="33" t="s">
        <v>5</v>
      </c>
    </row>
    <row r="139" spans="1:7">
      <c r="A139" s="33" t="s">
        <v>128</v>
      </c>
      <c r="B139" s="33" t="s">
        <v>397</v>
      </c>
      <c r="C139" s="32">
        <v>1</v>
      </c>
      <c r="D139" s="33" t="s">
        <v>297</v>
      </c>
      <c r="E139" s="33" t="s">
        <v>120</v>
      </c>
      <c r="F139" s="33" t="s">
        <v>5</v>
      </c>
    </row>
    <row r="140" spans="1:7">
      <c r="A140" s="33" t="s">
        <v>152</v>
      </c>
      <c r="B140" s="33" t="s">
        <v>153</v>
      </c>
      <c r="C140" s="32">
        <v>25</v>
      </c>
      <c r="D140" s="33" t="s">
        <v>298</v>
      </c>
      <c r="E140" s="33" t="s">
        <v>154</v>
      </c>
      <c r="F140" s="33" t="s">
        <v>5</v>
      </c>
    </row>
    <row r="141" spans="1:7">
      <c r="A141" s="33" t="s">
        <v>152</v>
      </c>
      <c r="B141" s="33" t="s">
        <v>153</v>
      </c>
      <c r="C141" s="32">
        <v>1</v>
      </c>
      <c r="D141" s="33" t="s">
        <v>296</v>
      </c>
      <c r="E141" s="33" t="s">
        <v>154</v>
      </c>
      <c r="F141" s="33" t="s">
        <v>5</v>
      </c>
      <c r="G141" s="33" t="s">
        <v>441</v>
      </c>
    </row>
    <row r="142" spans="1:7">
      <c r="A142" s="33" t="s">
        <v>152</v>
      </c>
      <c r="B142" s="33" t="s">
        <v>153</v>
      </c>
      <c r="C142" s="32">
        <v>12</v>
      </c>
      <c r="D142" s="33" t="s">
        <v>297</v>
      </c>
      <c r="E142" s="33" t="s">
        <v>154</v>
      </c>
      <c r="F142" s="33" t="s">
        <v>5</v>
      </c>
    </row>
    <row r="143" spans="1:7">
      <c r="A143" s="33" t="s">
        <v>137</v>
      </c>
      <c r="B143" s="33" t="s">
        <v>138</v>
      </c>
      <c r="C143" s="32">
        <v>6</v>
      </c>
      <c r="D143" s="33" t="s">
        <v>298</v>
      </c>
      <c r="E143" s="33" t="s">
        <v>135</v>
      </c>
      <c r="F143" s="33" t="s">
        <v>5</v>
      </c>
    </row>
    <row r="144" spans="1:7">
      <c r="A144" s="33" t="s">
        <v>139</v>
      </c>
      <c r="B144" s="33" t="s">
        <v>140</v>
      </c>
      <c r="C144" s="32">
        <v>3</v>
      </c>
      <c r="D144" s="33" t="s">
        <v>298</v>
      </c>
      <c r="E144" s="33" t="s">
        <v>135</v>
      </c>
      <c r="F144" s="33" t="s">
        <v>5</v>
      </c>
    </row>
    <row r="145" spans="1:6">
      <c r="A145" s="33" t="s">
        <v>139</v>
      </c>
      <c r="B145" s="33" t="s">
        <v>140</v>
      </c>
      <c r="C145" s="32">
        <v>1</v>
      </c>
      <c r="D145" s="33" t="s">
        <v>297</v>
      </c>
      <c r="E145" s="33" t="s">
        <v>135</v>
      </c>
      <c r="F145" s="33" t="s">
        <v>5</v>
      </c>
    </row>
    <row r="146" spans="1:6">
      <c r="A146" s="33" t="s">
        <v>327</v>
      </c>
      <c r="B146" s="33" t="s">
        <v>328</v>
      </c>
      <c r="C146" s="32">
        <v>2</v>
      </c>
      <c r="D146" s="33" t="s">
        <v>298</v>
      </c>
      <c r="E146" s="33" t="s">
        <v>135</v>
      </c>
      <c r="F146" s="33" t="s">
        <v>5</v>
      </c>
    </row>
    <row r="147" spans="1:6">
      <c r="A147" s="33" t="s">
        <v>320</v>
      </c>
      <c r="B147" s="33" t="s">
        <v>321</v>
      </c>
      <c r="C147" s="32">
        <v>1</v>
      </c>
      <c r="D147" s="33" t="s">
        <v>296</v>
      </c>
      <c r="E147" s="33" t="s">
        <v>437</v>
      </c>
      <c r="F147" s="33" t="s">
        <v>5</v>
      </c>
    </row>
    <row r="148" spans="1:6">
      <c r="A148" s="33" t="s">
        <v>320</v>
      </c>
      <c r="B148" s="33" t="s">
        <v>321</v>
      </c>
      <c r="C148" s="32">
        <v>2</v>
      </c>
      <c r="D148" s="33" t="s">
        <v>297</v>
      </c>
      <c r="E148" s="33" t="s">
        <v>437</v>
      </c>
      <c r="F148" s="33" t="s">
        <v>5</v>
      </c>
    </row>
    <row r="149" spans="1:6">
      <c r="A149" s="33" t="s">
        <v>167</v>
      </c>
      <c r="B149" s="33" t="s">
        <v>426</v>
      </c>
      <c r="C149" s="32">
        <v>1</v>
      </c>
      <c r="D149" s="33" t="s">
        <v>296</v>
      </c>
      <c r="E149" s="33" t="s">
        <v>168</v>
      </c>
      <c r="F149" s="33" t="s">
        <v>159</v>
      </c>
    </row>
    <row r="150" spans="1:6">
      <c r="A150" s="33" t="s">
        <v>169</v>
      </c>
      <c r="B150" s="33" t="s">
        <v>170</v>
      </c>
      <c r="C150" s="32">
        <v>13</v>
      </c>
      <c r="D150" s="33" t="s">
        <v>296</v>
      </c>
      <c r="E150" s="33" t="s">
        <v>168</v>
      </c>
      <c r="F150" s="33" t="s">
        <v>159</v>
      </c>
    </row>
    <row r="151" spans="1:6">
      <c r="A151" s="33" t="s">
        <v>169</v>
      </c>
      <c r="B151" s="33" t="s">
        <v>170</v>
      </c>
      <c r="C151" s="32">
        <v>1</v>
      </c>
      <c r="D151" s="33" t="s">
        <v>297</v>
      </c>
      <c r="E151" s="33" t="s">
        <v>168</v>
      </c>
      <c r="F151" s="33" t="s">
        <v>159</v>
      </c>
    </row>
    <row r="152" spans="1:6">
      <c r="A152" s="33" t="s">
        <v>171</v>
      </c>
      <c r="B152" s="33" t="s">
        <v>172</v>
      </c>
      <c r="C152" s="32">
        <v>1</v>
      </c>
      <c r="D152" s="33" t="s">
        <v>297</v>
      </c>
      <c r="E152" s="33" t="s">
        <v>168</v>
      </c>
      <c r="F152" s="33" t="s">
        <v>159</v>
      </c>
    </row>
    <row r="153" spans="1:6">
      <c r="A153" s="33" t="s">
        <v>173</v>
      </c>
      <c r="B153" s="33" t="s">
        <v>174</v>
      </c>
      <c r="C153" s="32">
        <v>1</v>
      </c>
      <c r="D153" s="33" t="s">
        <v>296</v>
      </c>
      <c r="E153" s="33" t="s">
        <v>168</v>
      </c>
      <c r="F153" s="33" t="s">
        <v>159</v>
      </c>
    </row>
    <row r="154" spans="1:6">
      <c r="A154" s="33" t="s">
        <v>173</v>
      </c>
      <c r="B154" s="33" t="s">
        <v>174</v>
      </c>
      <c r="C154" s="32">
        <v>5</v>
      </c>
      <c r="D154" s="33" t="s">
        <v>297</v>
      </c>
      <c r="E154" s="33" t="s">
        <v>168</v>
      </c>
      <c r="F154" s="33" t="s">
        <v>159</v>
      </c>
    </row>
    <row r="155" spans="1:6">
      <c r="A155" s="33" t="s">
        <v>157</v>
      </c>
      <c r="B155" s="33" t="s">
        <v>402</v>
      </c>
      <c r="C155" s="32">
        <v>7</v>
      </c>
      <c r="D155" s="33" t="s">
        <v>297</v>
      </c>
      <c r="E155" s="33" t="s">
        <v>158</v>
      </c>
      <c r="F155" s="33" t="s">
        <v>159</v>
      </c>
    </row>
    <row r="156" spans="1:6">
      <c r="A156" s="33" t="s">
        <v>175</v>
      </c>
      <c r="B156" s="33" t="s">
        <v>176</v>
      </c>
      <c r="C156" s="32">
        <v>1</v>
      </c>
      <c r="D156" s="33" t="s">
        <v>296</v>
      </c>
      <c r="E156" s="33" t="s">
        <v>168</v>
      </c>
      <c r="F156" s="33" t="s">
        <v>159</v>
      </c>
    </row>
    <row r="157" spans="1:6">
      <c r="A157" s="33" t="s">
        <v>175</v>
      </c>
      <c r="B157" s="33" t="s">
        <v>176</v>
      </c>
      <c r="C157" s="32">
        <v>2</v>
      </c>
      <c r="D157" s="33" t="s">
        <v>297</v>
      </c>
      <c r="E157" s="33" t="s">
        <v>168</v>
      </c>
      <c r="F157" s="33" t="s">
        <v>159</v>
      </c>
    </row>
    <row r="158" spans="1:6">
      <c r="A158" s="33" t="s">
        <v>215</v>
      </c>
      <c r="B158" s="33" t="s">
        <v>216</v>
      </c>
      <c r="C158" s="32">
        <v>3</v>
      </c>
      <c r="D158" s="33" t="s">
        <v>296</v>
      </c>
      <c r="E158" s="33" t="s">
        <v>210</v>
      </c>
      <c r="F158" s="33" t="s">
        <v>211</v>
      </c>
    </row>
    <row r="159" spans="1:6">
      <c r="A159" s="33" t="s">
        <v>31</v>
      </c>
      <c r="B159" s="33" t="s">
        <v>32</v>
      </c>
      <c r="C159" s="32">
        <v>7</v>
      </c>
      <c r="D159" s="33" t="s">
        <v>297</v>
      </c>
      <c r="E159" s="33" t="s">
        <v>4</v>
      </c>
      <c r="F159" s="33" t="s">
        <v>5</v>
      </c>
    </row>
    <row r="160" spans="1:6">
      <c r="A160" s="33" t="s">
        <v>33</v>
      </c>
      <c r="B160" s="33" t="s">
        <v>34</v>
      </c>
      <c r="C160" s="32">
        <v>2</v>
      </c>
      <c r="D160" s="33" t="s">
        <v>297</v>
      </c>
      <c r="E160" s="33" t="s">
        <v>4</v>
      </c>
      <c r="F160" s="33" t="s">
        <v>5</v>
      </c>
    </row>
    <row r="161" spans="1:6">
      <c r="A161" s="33" t="s">
        <v>177</v>
      </c>
      <c r="B161" s="33" t="s">
        <v>178</v>
      </c>
      <c r="C161" s="32">
        <v>2</v>
      </c>
      <c r="D161" s="33" t="s">
        <v>296</v>
      </c>
      <c r="E161" s="33" t="s">
        <v>168</v>
      </c>
      <c r="F161" s="33" t="s">
        <v>159</v>
      </c>
    </row>
    <row r="162" spans="1:6">
      <c r="A162" s="33" t="s">
        <v>177</v>
      </c>
      <c r="B162" s="33" t="s">
        <v>178</v>
      </c>
      <c r="C162" s="32">
        <v>1</v>
      </c>
      <c r="D162" s="33" t="s">
        <v>297</v>
      </c>
      <c r="E162" s="33" t="s">
        <v>168</v>
      </c>
      <c r="F162" s="33" t="s">
        <v>159</v>
      </c>
    </row>
    <row r="163" spans="1:6">
      <c r="A163" s="33" t="s">
        <v>179</v>
      </c>
      <c r="B163" s="33" t="s">
        <v>180</v>
      </c>
      <c r="C163" s="32">
        <v>3</v>
      </c>
      <c r="D163" s="33" t="s">
        <v>297</v>
      </c>
      <c r="E163" s="33" t="s">
        <v>168</v>
      </c>
      <c r="F163" s="33" t="s">
        <v>159</v>
      </c>
    </row>
    <row r="164" spans="1:6">
      <c r="A164" s="33" t="s">
        <v>181</v>
      </c>
      <c r="B164" s="33" t="s">
        <v>182</v>
      </c>
      <c r="C164" s="32">
        <v>1</v>
      </c>
      <c r="D164" s="33" t="s">
        <v>297</v>
      </c>
      <c r="E164" s="33" t="s">
        <v>168</v>
      </c>
      <c r="F164" s="33" t="s">
        <v>159</v>
      </c>
    </row>
    <row r="165" spans="1:6">
      <c r="A165" s="33" t="s">
        <v>183</v>
      </c>
      <c r="B165" s="33" t="s">
        <v>184</v>
      </c>
      <c r="C165" s="32">
        <v>6</v>
      </c>
      <c r="D165" s="33" t="s">
        <v>297</v>
      </c>
      <c r="E165" s="33" t="s">
        <v>168</v>
      </c>
      <c r="F165" s="33" t="s">
        <v>159</v>
      </c>
    </row>
    <row r="166" spans="1:6">
      <c r="A166" s="33" t="s">
        <v>185</v>
      </c>
      <c r="B166" s="33" t="s">
        <v>391</v>
      </c>
      <c r="C166" s="32">
        <v>2</v>
      </c>
      <c r="D166" s="33" t="s">
        <v>297</v>
      </c>
      <c r="E166" s="33" t="s">
        <v>168</v>
      </c>
      <c r="F166" s="33" t="s">
        <v>159</v>
      </c>
    </row>
    <row r="167" spans="1:6">
      <c r="A167" s="33" t="s">
        <v>202</v>
      </c>
      <c r="B167" s="33" t="s">
        <v>337</v>
      </c>
      <c r="C167" s="32">
        <v>3</v>
      </c>
      <c r="D167" s="33" t="s">
        <v>297</v>
      </c>
      <c r="E167" s="33" t="s">
        <v>203</v>
      </c>
      <c r="F167" s="33" t="s">
        <v>204</v>
      </c>
    </row>
    <row r="168" spans="1:6">
      <c r="A168" s="33" t="s">
        <v>199</v>
      </c>
      <c r="B168" s="33" t="s">
        <v>200</v>
      </c>
      <c r="C168" s="32">
        <v>5</v>
      </c>
      <c r="D168" s="33" t="s">
        <v>297</v>
      </c>
      <c r="E168" s="33" t="s">
        <v>191</v>
      </c>
      <c r="F168" s="33" t="s">
        <v>192</v>
      </c>
    </row>
    <row r="169" spans="1:6">
      <c r="A169" s="33" t="s">
        <v>201</v>
      </c>
      <c r="B169" s="33" t="s">
        <v>440</v>
      </c>
      <c r="C169" s="32">
        <v>1</v>
      </c>
      <c r="D169" s="33" t="s">
        <v>296</v>
      </c>
      <c r="E169" s="33" t="s">
        <v>191</v>
      </c>
      <c r="F169" s="33" t="s">
        <v>192</v>
      </c>
    </row>
    <row r="170" spans="1:6">
      <c r="A170" s="33" t="s">
        <v>201</v>
      </c>
      <c r="B170" s="33" t="s">
        <v>440</v>
      </c>
      <c r="C170" s="32">
        <v>25</v>
      </c>
      <c r="D170" s="33" t="s">
        <v>297</v>
      </c>
      <c r="E170" s="33" t="s">
        <v>191</v>
      </c>
      <c r="F170" s="33" t="s">
        <v>192</v>
      </c>
    </row>
    <row r="171" spans="1:6">
      <c r="A171" s="33" t="s">
        <v>417</v>
      </c>
      <c r="B171" s="33" t="s">
        <v>418</v>
      </c>
      <c r="C171" s="32">
        <v>3</v>
      </c>
      <c r="D171" s="33" t="s">
        <v>297</v>
      </c>
      <c r="E171" s="33" t="s">
        <v>168</v>
      </c>
      <c r="F171" s="33" t="s">
        <v>159</v>
      </c>
    </row>
    <row r="172" spans="1:6">
      <c r="A172" s="33" t="s">
        <v>186</v>
      </c>
      <c r="B172" s="33" t="s">
        <v>187</v>
      </c>
      <c r="C172" s="32">
        <v>1</v>
      </c>
      <c r="D172" s="33" t="s">
        <v>296</v>
      </c>
      <c r="E172" s="33" t="s">
        <v>168</v>
      </c>
      <c r="F172" s="33" t="s">
        <v>159</v>
      </c>
    </row>
    <row r="173" spans="1:6">
      <c r="A173" s="33" t="s">
        <v>186</v>
      </c>
      <c r="B173" s="33" t="s">
        <v>187</v>
      </c>
      <c r="C173" s="32">
        <v>4</v>
      </c>
      <c r="D173" s="33" t="s">
        <v>297</v>
      </c>
      <c r="E173" s="33" t="s">
        <v>168</v>
      </c>
      <c r="F173" s="33" t="s">
        <v>159</v>
      </c>
    </row>
    <row r="174" spans="1:6">
      <c r="A174" s="33" t="s">
        <v>160</v>
      </c>
      <c r="B174" s="33" t="s">
        <v>161</v>
      </c>
      <c r="C174" s="32">
        <v>1</v>
      </c>
      <c r="D174" s="33" t="s">
        <v>296</v>
      </c>
      <c r="E174" s="33" t="s">
        <v>158</v>
      </c>
      <c r="F174" s="33" t="s">
        <v>159</v>
      </c>
    </row>
    <row r="175" spans="1:6">
      <c r="A175" s="33" t="s">
        <v>160</v>
      </c>
      <c r="B175" s="33" t="s">
        <v>161</v>
      </c>
      <c r="C175" s="32">
        <v>13</v>
      </c>
      <c r="D175" s="33" t="s">
        <v>297</v>
      </c>
      <c r="E175" s="33" t="s">
        <v>158</v>
      </c>
      <c r="F175" s="33" t="s">
        <v>159</v>
      </c>
    </row>
    <row r="176" spans="1:6">
      <c r="A176" s="33" t="s">
        <v>188</v>
      </c>
      <c r="B176" s="33" t="s">
        <v>189</v>
      </c>
      <c r="C176" s="32">
        <v>4</v>
      </c>
      <c r="D176" s="33" t="s">
        <v>297</v>
      </c>
      <c r="E176" s="33" t="s">
        <v>158</v>
      </c>
      <c r="F176" s="33" t="s">
        <v>159</v>
      </c>
    </row>
    <row r="177" spans="1:6">
      <c r="A177" s="33" t="s">
        <v>162</v>
      </c>
      <c r="B177" s="33" t="s">
        <v>304</v>
      </c>
      <c r="C177" s="32">
        <v>13</v>
      </c>
      <c r="D177" s="33" t="s">
        <v>297</v>
      </c>
      <c r="E177" s="33" t="s">
        <v>158</v>
      </c>
      <c r="F177" s="33" t="s">
        <v>159</v>
      </c>
    </row>
    <row r="178" spans="1:6">
      <c r="A178" s="33" t="s">
        <v>163</v>
      </c>
      <c r="B178" s="33" t="s">
        <v>164</v>
      </c>
      <c r="C178" s="32">
        <v>2</v>
      </c>
      <c r="D178" s="33" t="s">
        <v>297</v>
      </c>
      <c r="E178" s="33" t="s">
        <v>158</v>
      </c>
      <c r="F178" s="33" t="s">
        <v>159</v>
      </c>
    </row>
    <row r="179" spans="1:6">
      <c r="A179" s="33" t="s">
        <v>392</v>
      </c>
      <c r="B179" s="33" t="s">
        <v>393</v>
      </c>
      <c r="C179" s="32">
        <v>1</v>
      </c>
      <c r="D179" s="33" t="s">
        <v>297</v>
      </c>
      <c r="E179" s="33" t="s">
        <v>158</v>
      </c>
      <c r="F179" s="33" t="s">
        <v>159</v>
      </c>
    </row>
    <row r="180" spans="1:6">
      <c r="A180" s="33" t="s">
        <v>346</v>
      </c>
      <c r="B180" s="33" t="s">
        <v>347</v>
      </c>
      <c r="C180" s="32">
        <v>1</v>
      </c>
      <c r="D180" s="33" t="s">
        <v>297</v>
      </c>
      <c r="E180" s="33" t="s">
        <v>158</v>
      </c>
      <c r="F180" s="33" t="s">
        <v>159</v>
      </c>
    </row>
    <row r="181" spans="1:6">
      <c r="A181" s="33" t="s">
        <v>217</v>
      </c>
      <c r="B181" s="33" t="s">
        <v>218</v>
      </c>
      <c r="C181" s="32">
        <v>1</v>
      </c>
      <c r="D181" s="33" t="s">
        <v>296</v>
      </c>
      <c r="E181" s="33" t="s">
        <v>219</v>
      </c>
      <c r="F181" s="33" t="s">
        <v>220</v>
      </c>
    </row>
    <row r="182" spans="1:6">
      <c r="A182" s="33" t="s">
        <v>217</v>
      </c>
      <c r="B182" s="33" t="s">
        <v>218</v>
      </c>
      <c r="C182" s="32">
        <v>10</v>
      </c>
      <c r="D182" s="33" t="s">
        <v>297</v>
      </c>
      <c r="E182" s="33" t="s">
        <v>219</v>
      </c>
      <c r="F182" s="33" t="s">
        <v>220</v>
      </c>
    </row>
    <row r="183" spans="1:6">
      <c r="A183" s="33" t="s">
        <v>217</v>
      </c>
      <c r="B183" s="33" t="s">
        <v>218</v>
      </c>
      <c r="C183" s="32">
        <v>1</v>
      </c>
      <c r="D183" s="33" t="s">
        <v>220</v>
      </c>
      <c r="E183" s="33" t="s">
        <v>219</v>
      </c>
      <c r="F183" s="33" t="s">
        <v>220</v>
      </c>
    </row>
    <row r="184" spans="1:6">
      <c r="A184" s="33" t="s">
        <v>221</v>
      </c>
      <c r="B184" s="33" t="s">
        <v>309</v>
      </c>
      <c r="C184" s="32">
        <v>1</v>
      </c>
      <c r="D184" s="33" t="s">
        <v>298</v>
      </c>
      <c r="E184" s="33" t="s">
        <v>219</v>
      </c>
      <c r="F184" s="33" t="s">
        <v>220</v>
      </c>
    </row>
    <row r="185" spans="1:6">
      <c r="A185" s="33" t="s">
        <v>221</v>
      </c>
      <c r="B185" s="33" t="s">
        <v>309</v>
      </c>
      <c r="C185" s="32">
        <v>1</v>
      </c>
      <c r="D185" s="33" t="s">
        <v>296</v>
      </c>
      <c r="E185" s="33" t="s">
        <v>219</v>
      </c>
      <c r="F185" s="33" t="s">
        <v>220</v>
      </c>
    </row>
    <row r="186" spans="1:6">
      <c r="A186" s="33" t="s">
        <v>221</v>
      </c>
      <c r="B186" s="33" t="s">
        <v>309</v>
      </c>
      <c r="C186" s="32">
        <v>5</v>
      </c>
      <c r="D186" s="33" t="s">
        <v>297</v>
      </c>
      <c r="E186" s="33" t="s">
        <v>219</v>
      </c>
      <c r="F186" s="33" t="s">
        <v>220</v>
      </c>
    </row>
    <row r="187" spans="1:6">
      <c r="A187" s="33" t="s">
        <v>221</v>
      </c>
      <c r="B187" s="33" t="s">
        <v>309</v>
      </c>
      <c r="C187" s="32">
        <v>12</v>
      </c>
      <c r="D187" s="33" t="s">
        <v>220</v>
      </c>
      <c r="E187" s="33" t="s">
        <v>219</v>
      </c>
      <c r="F187" s="33" t="s">
        <v>220</v>
      </c>
    </row>
    <row r="188" spans="1:6">
      <c r="A188" s="33" t="s">
        <v>222</v>
      </c>
      <c r="B188" s="33" t="s">
        <v>223</v>
      </c>
      <c r="C188" s="32">
        <v>1</v>
      </c>
      <c r="D188" s="33" t="s">
        <v>297</v>
      </c>
      <c r="E188" s="33" t="s">
        <v>219</v>
      </c>
      <c r="F188" s="33" t="s">
        <v>220</v>
      </c>
    </row>
    <row r="189" spans="1:6">
      <c r="A189" s="33" t="s">
        <v>224</v>
      </c>
      <c r="B189" s="33" t="s">
        <v>225</v>
      </c>
      <c r="C189" s="32">
        <v>2</v>
      </c>
      <c r="D189" s="33" t="s">
        <v>297</v>
      </c>
      <c r="E189" s="33" t="s">
        <v>219</v>
      </c>
      <c r="F189" s="33" t="s">
        <v>220</v>
      </c>
    </row>
    <row r="190" spans="1:6">
      <c r="A190" s="33" t="s">
        <v>226</v>
      </c>
      <c r="B190" s="33" t="s">
        <v>317</v>
      </c>
      <c r="C190" s="32">
        <v>1</v>
      </c>
      <c r="D190" s="33" t="s">
        <v>220</v>
      </c>
      <c r="E190" s="33" t="s">
        <v>219</v>
      </c>
      <c r="F190" s="33" t="s">
        <v>220</v>
      </c>
    </row>
    <row r="191" spans="1:6">
      <c r="A191" s="33" t="s">
        <v>358</v>
      </c>
      <c r="B191" s="33" t="s">
        <v>359</v>
      </c>
      <c r="C191" s="32">
        <v>1</v>
      </c>
      <c r="D191" s="33" t="s">
        <v>298</v>
      </c>
      <c r="E191" s="33" t="s">
        <v>219</v>
      </c>
      <c r="F191" s="33" t="s">
        <v>220</v>
      </c>
    </row>
    <row r="192" spans="1:6">
      <c r="A192" s="33" t="s">
        <v>227</v>
      </c>
      <c r="B192" s="33" t="s">
        <v>383</v>
      </c>
      <c r="C192" s="32">
        <v>1</v>
      </c>
      <c r="D192" s="33" t="s">
        <v>297</v>
      </c>
      <c r="E192" s="33" t="s">
        <v>219</v>
      </c>
      <c r="F192" s="33" t="s">
        <v>220</v>
      </c>
    </row>
    <row r="193" spans="1:6">
      <c r="A193" s="33" t="s">
        <v>129</v>
      </c>
      <c r="B193" s="33" t="s">
        <v>130</v>
      </c>
      <c r="C193" s="32">
        <v>12</v>
      </c>
      <c r="D193" s="33" t="s">
        <v>297</v>
      </c>
      <c r="E193" s="33" t="s">
        <v>120</v>
      </c>
      <c r="F193" s="33" t="s">
        <v>5</v>
      </c>
    </row>
    <row r="194" spans="1:6">
      <c r="A194" s="33" t="s">
        <v>228</v>
      </c>
      <c r="B194" s="33" t="s">
        <v>318</v>
      </c>
      <c r="C194" s="32">
        <v>11</v>
      </c>
      <c r="D194" s="33" t="s">
        <v>297</v>
      </c>
      <c r="E194" s="33" t="s">
        <v>219</v>
      </c>
      <c r="F194" s="33" t="s">
        <v>220</v>
      </c>
    </row>
    <row r="195" spans="1:6">
      <c r="A195" s="33" t="s">
        <v>228</v>
      </c>
      <c r="B195" s="33" t="s">
        <v>318</v>
      </c>
      <c r="C195" s="32">
        <v>2</v>
      </c>
      <c r="D195" s="33" t="s">
        <v>220</v>
      </c>
      <c r="E195" s="33" t="s">
        <v>219</v>
      </c>
      <c r="F195" s="33" t="s">
        <v>220</v>
      </c>
    </row>
    <row r="196" spans="1:6">
      <c r="A196" s="33" t="s">
        <v>363</v>
      </c>
      <c r="B196" s="33" t="s">
        <v>364</v>
      </c>
      <c r="C196" s="32">
        <v>1</v>
      </c>
      <c r="D196" s="33" t="s">
        <v>297</v>
      </c>
      <c r="E196" s="33" t="s">
        <v>219</v>
      </c>
      <c r="F196" s="33" t="s">
        <v>220</v>
      </c>
    </row>
    <row r="197" spans="1:6">
      <c r="A197" s="33" t="s">
        <v>405</v>
      </c>
      <c r="B197" s="33" t="s">
        <v>406</v>
      </c>
      <c r="C197" s="32">
        <v>2</v>
      </c>
      <c r="D197" s="33" t="s">
        <v>297</v>
      </c>
      <c r="E197" s="33" t="s">
        <v>219</v>
      </c>
      <c r="F197" s="33" t="s">
        <v>220</v>
      </c>
    </row>
    <row r="198" spans="1:6">
      <c r="A198" s="33" t="s">
        <v>229</v>
      </c>
      <c r="B198" s="33" t="s">
        <v>421</v>
      </c>
      <c r="C198" s="32">
        <v>2</v>
      </c>
      <c r="D198" s="33" t="s">
        <v>296</v>
      </c>
      <c r="E198" s="33" t="s">
        <v>230</v>
      </c>
      <c r="F198" s="33" t="s">
        <v>231</v>
      </c>
    </row>
    <row r="199" spans="1:6">
      <c r="A199" s="33" t="s">
        <v>229</v>
      </c>
      <c r="B199" s="33" t="s">
        <v>421</v>
      </c>
      <c r="C199" s="32">
        <v>4</v>
      </c>
      <c r="D199" s="33" t="s">
        <v>297</v>
      </c>
      <c r="E199" s="33" t="s">
        <v>230</v>
      </c>
      <c r="F199" s="33" t="s">
        <v>231</v>
      </c>
    </row>
    <row r="200" spans="1:6">
      <c r="A200" s="33" t="s">
        <v>232</v>
      </c>
      <c r="B200" s="33" t="s">
        <v>233</v>
      </c>
      <c r="C200" s="32">
        <v>7</v>
      </c>
      <c r="D200" s="33" t="s">
        <v>297</v>
      </c>
      <c r="E200" s="33" t="s">
        <v>230</v>
      </c>
      <c r="F200" s="33" t="s">
        <v>231</v>
      </c>
    </row>
    <row r="201" spans="1:6">
      <c r="A201" s="33" t="s">
        <v>234</v>
      </c>
      <c r="B201" s="33" t="s">
        <v>235</v>
      </c>
      <c r="C201" s="32">
        <v>15</v>
      </c>
      <c r="D201" s="33" t="s">
        <v>297</v>
      </c>
      <c r="E201" s="33" t="s">
        <v>230</v>
      </c>
      <c r="F201" s="33" t="s">
        <v>231</v>
      </c>
    </row>
    <row r="202" spans="1:6">
      <c r="A202" s="33" t="s">
        <v>35</v>
      </c>
      <c r="B202" s="33" t="s">
        <v>36</v>
      </c>
      <c r="C202" s="32">
        <v>13</v>
      </c>
      <c r="D202" s="33" t="s">
        <v>297</v>
      </c>
      <c r="E202" s="33" t="s">
        <v>4</v>
      </c>
      <c r="F202" s="33" t="s">
        <v>5</v>
      </c>
    </row>
    <row r="203" spans="1:6">
      <c r="A203" s="33" t="s">
        <v>236</v>
      </c>
      <c r="B203" s="33" t="s">
        <v>237</v>
      </c>
      <c r="C203" s="32">
        <v>1</v>
      </c>
      <c r="D203" s="33" t="s">
        <v>296</v>
      </c>
      <c r="E203" s="33" t="s">
        <v>230</v>
      </c>
      <c r="F203" s="33" t="s">
        <v>231</v>
      </c>
    </row>
    <row r="204" spans="1:6">
      <c r="A204" s="33" t="s">
        <v>236</v>
      </c>
      <c r="B204" s="33" t="s">
        <v>237</v>
      </c>
      <c r="C204" s="32">
        <v>5</v>
      </c>
      <c r="D204" s="33" t="s">
        <v>297</v>
      </c>
      <c r="E204" s="33" t="s">
        <v>230</v>
      </c>
      <c r="F204" s="33" t="s">
        <v>231</v>
      </c>
    </row>
    <row r="205" spans="1:6">
      <c r="A205" s="33" t="s">
        <v>238</v>
      </c>
      <c r="B205" s="33" t="s">
        <v>239</v>
      </c>
      <c r="C205" s="32">
        <v>3</v>
      </c>
      <c r="D205" s="33" t="s">
        <v>296</v>
      </c>
      <c r="E205" s="33" t="s">
        <v>168</v>
      </c>
      <c r="F205" s="33" t="s">
        <v>159</v>
      </c>
    </row>
    <row r="206" spans="1:6">
      <c r="A206" s="33" t="s">
        <v>238</v>
      </c>
      <c r="B206" s="33" t="s">
        <v>239</v>
      </c>
      <c r="C206" s="32">
        <v>2</v>
      </c>
      <c r="D206" s="33" t="s">
        <v>297</v>
      </c>
      <c r="E206" s="33" t="s">
        <v>168</v>
      </c>
      <c r="F206" s="33" t="s">
        <v>159</v>
      </c>
    </row>
    <row r="207" spans="1:6">
      <c r="A207" s="33" t="s">
        <v>240</v>
      </c>
      <c r="B207" s="33" t="s">
        <v>241</v>
      </c>
      <c r="C207" s="32">
        <v>34</v>
      </c>
      <c r="D207" s="33" t="s">
        <v>297</v>
      </c>
      <c r="E207" s="33" t="s">
        <v>230</v>
      </c>
      <c r="F207" s="33" t="s">
        <v>231</v>
      </c>
    </row>
    <row r="208" spans="1:6">
      <c r="A208" s="33" t="s">
        <v>242</v>
      </c>
      <c r="B208" s="33" t="s">
        <v>439</v>
      </c>
      <c r="C208" s="32">
        <v>1</v>
      </c>
      <c r="D208" s="33" t="s">
        <v>297</v>
      </c>
      <c r="E208" s="33" t="s">
        <v>230</v>
      </c>
      <c r="F208" s="33" t="s">
        <v>231</v>
      </c>
    </row>
    <row r="209" spans="1:6">
      <c r="A209" s="33" t="s">
        <v>243</v>
      </c>
      <c r="B209" s="33" t="s">
        <v>416</v>
      </c>
      <c r="C209" s="32">
        <v>6</v>
      </c>
      <c r="D209" s="33" t="s">
        <v>297</v>
      </c>
      <c r="E209" s="33" t="s">
        <v>230</v>
      </c>
      <c r="F209" s="33" t="s">
        <v>231</v>
      </c>
    </row>
    <row r="210" spans="1:6">
      <c r="A210" s="33" t="s">
        <v>312</v>
      </c>
      <c r="B210" s="33" t="s">
        <v>438</v>
      </c>
      <c r="C210" s="32">
        <v>4</v>
      </c>
      <c r="D210" s="33" t="s">
        <v>297</v>
      </c>
      <c r="E210" s="33" t="s">
        <v>230</v>
      </c>
      <c r="F210" s="33" t="s">
        <v>231</v>
      </c>
    </row>
    <row r="211" spans="1:6">
      <c r="A211" s="33" t="s">
        <v>244</v>
      </c>
      <c r="B211" s="33" t="s">
        <v>245</v>
      </c>
      <c r="C211" s="32">
        <v>2</v>
      </c>
      <c r="D211" s="33" t="s">
        <v>297</v>
      </c>
      <c r="E211" s="33" t="s">
        <v>230</v>
      </c>
      <c r="F211" s="33" t="s">
        <v>231</v>
      </c>
    </row>
    <row r="212" spans="1:6">
      <c r="A212" s="33" t="s">
        <v>246</v>
      </c>
      <c r="B212" s="33" t="s">
        <v>362</v>
      </c>
      <c r="C212" s="32">
        <v>3</v>
      </c>
      <c r="D212" s="33" t="s">
        <v>297</v>
      </c>
      <c r="E212" s="33" t="s">
        <v>230</v>
      </c>
      <c r="F212" s="33" t="s">
        <v>231</v>
      </c>
    </row>
    <row r="213" spans="1:6">
      <c r="A213" s="33" t="s">
        <v>325</v>
      </c>
      <c r="B213" s="33" t="s">
        <v>326</v>
      </c>
      <c r="C213" s="32">
        <v>5</v>
      </c>
      <c r="D213" s="33" t="s">
        <v>297</v>
      </c>
      <c r="E213" s="33" t="s">
        <v>230</v>
      </c>
      <c r="F213" s="33" t="s">
        <v>231</v>
      </c>
    </row>
    <row r="214" spans="1:6">
      <c r="A214" s="33" t="s">
        <v>314</v>
      </c>
      <c r="B214" s="33" t="s">
        <v>315</v>
      </c>
      <c r="C214" s="32">
        <v>7</v>
      </c>
      <c r="D214" s="33" t="s">
        <v>297</v>
      </c>
      <c r="E214" s="33" t="s">
        <v>230</v>
      </c>
      <c r="F214" s="33" t="s">
        <v>231</v>
      </c>
    </row>
    <row r="215" spans="1:6">
      <c r="A215" s="33" t="s">
        <v>302</v>
      </c>
      <c r="B215" s="33" t="s">
        <v>303</v>
      </c>
      <c r="C215" s="32">
        <v>2</v>
      </c>
      <c r="D215" s="33" t="s">
        <v>297</v>
      </c>
      <c r="E215" s="33" t="s">
        <v>230</v>
      </c>
      <c r="F215" s="33" t="s">
        <v>231</v>
      </c>
    </row>
    <row r="216" spans="1:6">
      <c r="A216" s="33" t="s">
        <v>247</v>
      </c>
      <c r="B216" s="33" t="s">
        <v>248</v>
      </c>
      <c r="C216" s="32">
        <v>2</v>
      </c>
      <c r="D216" s="33" t="s">
        <v>296</v>
      </c>
      <c r="E216" s="33" t="s">
        <v>249</v>
      </c>
      <c r="F216" s="33" t="s">
        <v>250</v>
      </c>
    </row>
    <row r="217" spans="1:6">
      <c r="A217" s="33" t="s">
        <v>247</v>
      </c>
      <c r="B217" s="33" t="s">
        <v>248</v>
      </c>
      <c r="C217" s="32">
        <v>7</v>
      </c>
      <c r="D217" s="33" t="s">
        <v>297</v>
      </c>
      <c r="E217" s="33" t="s">
        <v>249</v>
      </c>
      <c r="F217" s="33" t="s">
        <v>250</v>
      </c>
    </row>
    <row r="218" spans="1:6">
      <c r="A218" s="33" t="s">
        <v>251</v>
      </c>
      <c r="B218" s="33" t="s">
        <v>336</v>
      </c>
      <c r="C218" s="32">
        <v>1</v>
      </c>
      <c r="D218" s="33" t="s">
        <v>296</v>
      </c>
      <c r="E218" s="33" t="s">
        <v>249</v>
      </c>
      <c r="F218" s="33" t="s">
        <v>250</v>
      </c>
    </row>
    <row r="219" spans="1:6">
      <c r="A219" s="33" t="s">
        <v>251</v>
      </c>
      <c r="B219" s="33" t="s">
        <v>336</v>
      </c>
      <c r="C219" s="32">
        <v>7</v>
      </c>
      <c r="D219" s="33" t="s">
        <v>297</v>
      </c>
      <c r="E219" s="33" t="s">
        <v>249</v>
      </c>
      <c r="F219" s="33" t="s">
        <v>250</v>
      </c>
    </row>
    <row r="220" spans="1:6">
      <c r="A220" s="33" t="s">
        <v>252</v>
      </c>
      <c r="B220" s="33" t="s">
        <v>253</v>
      </c>
      <c r="C220" s="32">
        <v>2</v>
      </c>
      <c r="D220" s="33" t="s">
        <v>297</v>
      </c>
      <c r="E220" s="33" t="s">
        <v>249</v>
      </c>
      <c r="F220" s="33" t="s">
        <v>250</v>
      </c>
    </row>
    <row r="221" spans="1:6">
      <c r="A221" s="33" t="s">
        <v>254</v>
      </c>
      <c r="B221" s="33" t="s">
        <v>255</v>
      </c>
      <c r="C221" s="32">
        <v>5</v>
      </c>
      <c r="D221" s="33" t="s">
        <v>297</v>
      </c>
      <c r="E221" s="33" t="s">
        <v>249</v>
      </c>
      <c r="F221" s="33" t="s">
        <v>250</v>
      </c>
    </row>
    <row r="222" spans="1:6">
      <c r="A222" s="33" t="s">
        <v>256</v>
      </c>
      <c r="B222" s="33" t="s">
        <v>257</v>
      </c>
      <c r="C222" s="32">
        <v>3</v>
      </c>
      <c r="D222" s="33" t="s">
        <v>297</v>
      </c>
      <c r="E222" s="33" t="s">
        <v>249</v>
      </c>
      <c r="F222" s="33" t="s">
        <v>250</v>
      </c>
    </row>
    <row r="223" spans="1:6">
      <c r="A223" s="33" t="s">
        <v>205</v>
      </c>
      <c r="B223" s="33" t="s">
        <v>206</v>
      </c>
      <c r="C223" s="32">
        <v>7</v>
      </c>
      <c r="D223" s="33" t="s">
        <v>297</v>
      </c>
      <c r="E223" s="33" t="s">
        <v>203</v>
      </c>
      <c r="F223" s="33" t="s">
        <v>204</v>
      </c>
    </row>
    <row r="224" spans="1:6">
      <c r="A224" s="33" t="s">
        <v>207</v>
      </c>
      <c r="B224" s="33" t="s">
        <v>422</v>
      </c>
      <c r="C224" s="32">
        <v>1</v>
      </c>
      <c r="D224" s="33" t="s">
        <v>296</v>
      </c>
      <c r="E224" s="33" t="s">
        <v>203</v>
      </c>
      <c r="F224" s="33" t="s">
        <v>204</v>
      </c>
    </row>
    <row r="225" spans="1:6">
      <c r="A225" s="33" t="s">
        <v>207</v>
      </c>
      <c r="B225" s="33" t="s">
        <v>422</v>
      </c>
      <c r="C225" s="32">
        <v>7</v>
      </c>
      <c r="D225" s="33" t="s">
        <v>297</v>
      </c>
      <c r="E225" s="33" t="s">
        <v>203</v>
      </c>
      <c r="F225" s="33" t="s">
        <v>204</v>
      </c>
    </row>
    <row r="226" spans="1:6">
      <c r="A226" s="33" t="s">
        <v>258</v>
      </c>
      <c r="B226" s="33" t="s">
        <v>384</v>
      </c>
      <c r="C226" s="32">
        <v>1</v>
      </c>
      <c r="D226" s="33" t="s">
        <v>296</v>
      </c>
      <c r="E226" s="33" t="s">
        <v>249</v>
      </c>
      <c r="F226" s="33" t="s">
        <v>250</v>
      </c>
    </row>
    <row r="227" spans="1:6">
      <c r="A227" s="33" t="s">
        <v>258</v>
      </c>
      <c r="B227" s="33" t="s">
        <v>384</v>
      </c>
      <c r="C227" s="32">
        <v>5</v>
      </c>
      <c r="D227" s="33" t="s">
        <v>297</v>
      </c>
      <c r="E227" s="33" t="s">
        <v>249</v>
      </c>
      <c r="F227" s="33" t="s">
        <v>250</v>
      </c>
    </row>
    <row r="228" spans="1:6">
      <c r="A228" s="33" t="s">
        <v>259</v>
      </c>
      <c r="B228" s="33" t="s">
        <v>260</v>
      </c>
      <c r="C228" s="32">
        <v>3</v>
      </c>
      <c r="D228" s="33" t="s">
        <v>297</v>
      </c>
      <c r="E228" s="33" t="s">
        <v>249</v>
      </c>
      <c r="F228" s="33" t="s">
        <v>250</v>
      </c>
    </row>
    <row r="229" spans="1:6">
      <c r="A229" s="33" t="s">
        <v>261</v>
      </c>
      <c r="B229" s="33" t="s">
        <v>262</v>
      </c>
      <c r="C229" s="32">
        <v>1</v>
      </c>
      <c r="D229" s="33" t="s">
        <v>297</v>
      </c>
      <c r="E229" s="33" t="s">
        <v>249</v>
      </c>
      <c r="F229" s="33" t="s">
        <v>250</v>
      </c>
    </row>
    <row r="230" spans="1:6">
      <c r="A230" s="33" t="s">
        <v>310</v>
      </c>
      <c r="B230" s="33" t="s">
        <v>311</v>
      </c>
      <c r="C230" s="32">
        <v>2</v>
      </c>
      <c r="D230" s="33" t="s">
        <v>297</v>
      </c>
      <c r="E230" s="33" t="s">
        <v>155</v>
      </c>
      <c r="F230" s="33" t="s">
        <v>156</v>
      </c>
    </row>
    <row r="231" spans="1:6">
      <c r="A231" s="33" t="s">
        <v>368</v>
      </c>
      <c r="B231" s="33" t="s">
        <v>369</v>
      </c>
      <c r="C231" s="32">
        <v>5</v>
      </c>
      <c r="D231" s="33" t="s">
        <v>297</v>
      </c>
      <c r="E231" s="33" t="s">
        <v>155</v>
      </c>
      <c r="F231" s="33" t="s">
        <v>156</v>
      </c>
    </row>
    <row r="232" spans="1:6">
      <c r="A232" s="33" t="s">
        <v>427</v>
      </c>
      <c r="B232" s="33" t="s">
        <v>428</v>
      </c>
      <c r="C232" s="32">
        <v>5</v>
      </c>
      <c r="D232" s="33" t="s">
        <v>297</v>
      </c>
      <c r="E232" s="33" t="s">
        <v>155</v>
      </c>
      <c r="F232" s="33" t="s">
        <v>156</v>
      </c>
    </row>
    <row r="233" spans="1:6">
      <c r="A233" s="33" t="s">
        <v>344</v>
      </c>
      <c r="B233" s="33" t="s">
        <v>345</v>
      </c>
      <c r="C233" s="32">
        <v>2</v>
      </c>
      <c r="D233" s="33" t="s">
        <v>297</v>
      </c>
      <c r="E233" s="33" t="s">
        <v>155</v>
      </c>
      <c r="F233" s="33" t="s">
        <v>156</v>
      </c>
    </row>
    <row r="234" spans="1:6">
      <c r="A234" s="33" t="s">
        <v>348</v>
      </c>
      <c r="B234" s="33" t="s">
        <v>349</v>
      </c>
      <c r="C234" s="32">
        <v>11</v>
      </c>
      <c r="D234" s="33" t="s">
        <v>297</v>
      </c>
      <c r="E234" s="33" t="s">
        <v>155</v>
      </c>
      <c r="F234" s="33" t="s">
        <v>156</v>
      </c>
    </row>
    <row r="235" spans="1:6">
      <c r="A235" s="33" t="s">
        <v>370</v>
      </c>
      <c r="B235" s="33" t="s">
        <v>371</v>
      </c>
      <c r="C235" s="32">
        <v>3</v>
      </c>
      <c r="D235" s="33" t="s">
        <v>297</v>
      </c>
      <c r="E235" s="33" t="s">
        <v>155</v>
      </c>
      <c r="F235" s="33" t="s">
        <v>156</v>
      </c>
    </row>
    <row r="236" spans="1:6">
      <c r="A236" s="33" t="s">
        <v>372</v>
      </c>
      <c r="B236" s="33" t="s">
        <v>373</v>
      </c>
      <c r="C236" s="32">
        <v>1</v>
      </c>
      <c r="D236" s="33" t="s">
        <v>297</v>
      </c>
      <c r="E236" s="33" t="s">
        <v>155</v>
      </c>
      <c r="F236" s="33" t="s">
        <v>156</v>
      </c>
    </row>
    <row r="237" spans="1:6">
      <c r="A237" s="33" t="s">
        <v>431</v>
      </c>
      <c r="B237" s="33" t="s">
        <v>432</v>
      </c>
      <c r="C237" s="32">
        <v>2</v>
      </c>
      <c r="D237" s="33" t="s">
        <v>297</v>
      </c>
      <c r="E237" s="33" t="s">
        <v>155</v>
      </c>
      <c r="F237" s="33" t="s">
        <v>156</v>
      </c>
    </row>
    <row r="238" spans="1:6">
      <c r="A238" s="33" t="s">
        <v>400</v>
      </c>
      <c r="B238" s="33" t="s">
        <v>401</v>
      </c>
      <c r="C238" s="32">
        <v>2</v>
      </c>
      <c r="D238" s="33" t="s">
        <v>297</v>
      </c>
      <c r="E238" s="33" t="s">
        <v>155</v>
      </c>
      <c r="F238" s="33" t="s">
        <v>156</v>
      </c>
    </row>
    <row r="239" spans="1:6">
      <c r="A239" s="33" t="s">
        <v>419</v>
      </c>
      <c r="B239" s="33" t="s">
        <v>420</v>
      </c>
      <c r="C239" s="32">
        <v>1</v>
      </c>
      <c r="D239" s="33" t="s">
        <v>297</v>
      </c>
      <c r="E239" s="33" t="s">
        <v>155</v>
      </c>
      <c r="F239" s="33" t="s">
        <v>156</v>
      </c>
    </row>
    <row r="240" spans="1:6">
      <c r="A240" s="33" t="s">
        <v>429</v>
      </c>
      <c r="B240" s="33" t="s">
        <v>430</v>
      </c>
      <c r="C240" s="32">
        <v>3</v>
      </c>
      <c r="D240" s="33" t="s">
        <v>297</v>
      </c>
      <c r="E240" s="33" t="s">
        <v>155</v>
      </c>
      <c r="F240" s="33" t="s">
        <v>156</v>
      </c>
    </row>
    <row r="241" spans="1:6">
      <c r="A241" s="33" t="s">
        <v>350</v>
      </c>
      <c r="B241" s="33" t="s">
        <v>351</v>
      </c>
      <c r="C241" s="32">
        <v>1</v>
      </c>
      <c r="D241" s="33" t="s">
        <v>297</v>
      </c>
      <c r="E241" s="33" t="s">
        <v>155</v>
      </c>
      <c r="F241" s="33" t="s">
        <v>156</v>
      </c>
    </row>
    <row r="242" spans="1:6">
      <c r="A242" s="33" t="s">
        <v>374</v>
      </c>
      <c r="B242" s="33" t="s">
        <v>375</v>
      </c>
      <c r="C242" s="32">
        <v>3</v>
      </c>
      <c r="D242" s="33" t="s">
        <v>297</v>
      </c>
      <c r="E242" s="33" t="s">
        <v>155</v>
      </c>
      <c r="F242" s="33" t="s">
        <v>156</v>
      </c>
    </row>
    <row r="243" spans="1:6">
      <c r="A243" s="33" t="s">
        <v>424</v>
      </c>
      <c r="B243" s="33" t="s">
        <v>425</v>
      </c>
      <c r="C243" s="32">
        <v>3</v>
      </c>
      <c r="D243" s="33" t="s">
        <v>297</v>
      </c>
      <c r="E243" s="33" t="s">
        <v>155</v>
      </c>
      <c r="F243" s="33" t="s">
        <v>156</v>
      </c>
    </row>
    <row r="244" spans="1:6">
      <c r="A244" s="33" t="s">
        <v>306</v>
      </c>
      <c r="B244" s="33" t="s">
        <v>307</v>
      </c>
      <c r="C244" s="32">
        <v>31</v>
      </c>
      <c r="D244" s="33" t="s">
        <v>297</v>
      </c>
      <c r="E244" s="33" t="s">
        <v>155</v>
      </c>
      <c r="F244" s="33" t="s">
        <v>156</v>
      </c>
    </row>
    <row r="245" spans="1:6">
      <c r="A245" s="33" t="s">
        <v>131</v>
      </c>
      <c r="B245" s="33" t="s">
        <v>132</v>
      </c>
      <c r="C245" s="32">
        <v>1</v>
      </c>
      <c r="D245" s="33" t="s">
        <v>296</v>
      </c>
      <c r="E245" s="33" t="s">
        <v>120</v>
      </c>
      <c r="F245" s="33" t="s">
        <v>5</v>
      </c>
    </row>
    <row r="246" spans="1:6">
      <c r="A246" s="33" t="s">
        <v>131</v>
      </c>
      <c r="B246" s="33" t="s">
        <v>132</v>
      </c>
      <c r="C246" s="32">
        <v>1</v>
      </c>
      <c r="D246" s="33" t="s">
        <v>220</v>
      </c>
      <c r="E246" s="33" t="s">
        <v>120</v>
      </c>
      <c r="F246" s="33" t="s">
        <v>5</v>
      </c>
    </row>
  </sheetData>
  <autoFilter ref="A1:F247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Apportionment 2019 2020</vt:lpstr>
      <vt:lpstr>Revised College Count 2019</vt:lpstr>
      <vt:lpstr>Voting Fac by Dept 2 25 2019</vt:lpstr>
      <vt:lpstr>Revised College Count</vt:lpstr>
      <vt:lpstr>Apportionment Formula</vt:lpstr>
      <vt:lpstr>Colleges and Schools 2017</vt:lpstr>
      <vt:lpstr>Voting Faculy School 2016</vt:lpstr>
      <vt:lpstr>'Apportionment 2019 2020'!__Anonymous_Sheet_DB__1</vt:lpstr>
      <vt:lpstr>__Anonymous_Sheet_DB__1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Gulatee, Yenisel</dc:creator>
  <cp:lastModifiedBy>Christian Poehlmann</cp:lastModifiedBy>
  <cp:lastPrinted>2017-02-21T19:39:34Z</cp:lastPrinted>
  <dcterms:created xsi:type="dcterms:W3CDTF">2016-02-12T16:09:51Z</dcterms:created>
  <dcterms:modified xsi:type="dcterms:W3CDTF">2019-04-24T17:17:44Z</dcterms:modified>
</cp:coreProperties>
</file>